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66925"/>
  <mc:AlternateContent xmlns:mc="http://schemas.openxmlformats.org/markup-compatibility/2006">
    <mc:Choice Requires="x15">
      <x15ac:absPath xmlns:x15ac="http://schemas.microsoft.com/office/spreadsheetml/2010/11/ac" url="C:\Users\Tes-memo\Desktop\"/>
    </mc:Choice>
  </mc:AlternateContent>
  <xr:revisionPtr revIDLastSave="0" documentId="13_ncr:1_{98D0342F-704E-4DF0-9D4C-DF61E7F80453}" xr6:coauthVersionLast="47" xr6:coauthVersionMax="47" xr10:uidLastSave="{00000000-0000-0000-0000-000000000000}"/>
  <bookViews>
    <workbookView xWindow="-120" yWindow="-120" windowWidth="29040" windowHeight="15840" firstSheet="3" activeTab="13" xr2:uid="{00000000-000D-0000-FFFF-FFFF00000000}"/>
  </bookViews>
  <sheets>
    <sheet name="Formato 1" sheetId="2" r:id="rId1"/>
    <sheet name="Formato 2" sheetId="3" r:id="rId2"/>
    <sheet name="Formato 3" sheetId="4" r:id="rId3"/>
    <sheet name="Formato 4" sheetId="5" r:id="rId4"/>
    <sheet name="Formato 5" sheetId="6" r:id="rId5"/>
    <sheet name="Formato 6a" sheetId="7" r:id="rId6"/>
    <sheet name="FORMATO 6b" sheetId="8" r:id="rId7"/>
    <sheet name="FORMATO 6c" sheetId="9" r:id="rId8"/>
    <sheet name="FORMATO 6d" sheetId="10" r:id="rId9"/>
    <sheet name="7a" sheetId="11" r:id="rId10"/>
    <sheet name="7b" sheetId="12" r:id="rId11"/>
    <sheet name="7c" sheetId="13" r:id="rId12"/>
    <sheet name="7d" sheetId="14" r:id="rId13"/>
    <sheet name="F8_IEA_GTO_PDH_00_21" sheetId="15" r:id="rId14"/>
  </sheets>
  <externalReferences>
    <externalReference r:id="rId15"/>
  </externalReferences>
  <definedNames>
    <definedName name="ENTE_PUBLICO">'[1]Info General'!$C$6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4" l="1"/>
  <c r="G7" i="14"/>
  <c r="B12" i="10" l="1"/>
  <c r="C10" i="9"/>
  <c r="C55" i="5"/>
  <c r="G36" i="7"/>
  <c r="D28" i="7"/>
  <c r="C16" i="6"/>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C47" i="2" l="1"/>
  <c r="C62" i="2" s="1"/>
  <c r="B47" i="2"/>
  <c r="B62" i="2" s="1"/>
  <c r="A5" i="10"/>
  <c r="A5" i="9"/>
  <c r="A5" i="8"/>
  <c r="A5" i="7"/>
  <c r="A4" i="6"/>
  <c r="A4" i="5"/>
  <c r="A4" i="3"/>
  <c r="A2" i="15"/>
  <c r="A2" i="14" l="1"/>
  <c r="A2" i="13"/>
  <c r="A2" i="12"/>
  <c r="A2" i="11"/>
  <c r="A2" i="10"/>
  <c r="A2" i="9"/>
  <c r="A2" i="8"/>
  <c r="A2" i="7"/>
  <c r="A2" i="6"/>
  <c r="A2" i="5"/>
  <c r="A2" i="4"/>
  <c r="C18" i="14"/>
  <c r="D18" i="14"/>
  <c r="E18" i="14"/>
  <c r="F18" i="14"/>
  <c r="B18" i="14"/>
  <c r="C36" i="13"/>
  <c r="D36" i="13"/>
  <c r="E36" i="13"/>
  <c r="F36" i="13"/>
  <c r="G36" i="13"/>
  <c r="B36" i="13"/>
  <c r="D28" i="13"/>
  <c r="E28" i="13"/>
  <c r="F28" i="13"/>
  <c r="G28" i="13"/>
  <c r="C28" i="13"/>
  <c r="B28" i="13"/>
  <c r="C21" i="13"/>
  <c r="D21" i="13"/>
  <c r="E21" i="13"/>
  <c r="F21" i="13"/>
  <c r="G21" i="13"/>
  <c r="B21" i="13"/>
  <c r="C19" i="12"/>
  <c r="D19" i="12"/>
  <c r="E19" i="12"/>
  <c r="F19" i="12"/>
  <c r="G19" i="12"/>
  <c r="B8" i="12"/>
  <c r="F28" i="10"/>
  <c r="F24" i="10"/>
  <c r="E28" i="10"/>
  <c r="E24" i="10"/>
  <c r="D28" i="10"/>
  <c r="D24" i="10"/>
  <c r="C28" i="10"/>
  <c r="C24" i="10"/>
  <c r="B28" i="10"/>
  <c r="B24" i="10"/>
  <c r="C16" i="10"/>
  <c r="D16" i="10"/>
  <c r="E16" i="10"/>
  <c r="F16" i="10"/>
  <c r="B16" i="10"/>
  <c r="C12" i="10"/>
  <c r="D12" i="10"/>
  <c r="E12" i="10"/>
  <c r="E9" i="10" s="1"/>
  <c r="F12" i="10"/>
  <c r="C9" i="10" l="1"/>
  <c r="D9" i="10"/>
  <c r="F9" i="10"/>
  <c r="B9" i="10" l="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C9" i="9" s="1"/>
  <c r="D19" i="9"/>
  <c r="E19" i="9"/>
  <c r="F19" i="9"/>
  <c r="G19"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C50" i="8"/>
  <c r="D50" i="8"/>
  <c r="E50" i="8"/>
  <c r="F50" i="8"/>
  <c r="G50" i="8"/>
  <c r="B50"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41" i="6" s="1"/>
  <c r="B75" i="6"/>
  <c r="B59" i="6"/>
  <c r="B54" i="6"/>
  <c r="B45" i="6"/>
  <c r="B28" i="6"/>
  <c r="B16" i="6"/>
  <c r="D70" i="5"/>
  <c r="D64" i="5"/>
  <c r="D63" i="5"/>
  <c r="C70" i="5"/>
  <c r="C64" i="5"/>
  <c r="C63" i="5"/>
  <c r="B64" i="5"/>
  <c r="B63" i="5"/>
  <c r="B72" i="5" s="1"/>
  <c r="D55" i="5"/>
  <c r="D49" i="5"/>
  <c r="D48" i="5"/>
  <c r="C49" i="5"/>
  <c r="C48" i="5"/>
  <c r="B49" i="5"/>
  <c r="B48" i="5"/>
  <c r="D40" i="5"/>
  <c r="D37" i="5"/>
  <c r="C40" i="5"/>
  <c r="C37" i="5"/>
  <c r="B40" i="5"/>
  <c r="B37" i="5"/>
  <c r="D29" i="5"/>
  <c r="C29" i="5"/>
  <c r="B29" i="5"/>
  <c r="D17" i="5"/>
  <c r="D13" i="5"/>
  <c r="C17" i="5"/>
  <c r="C13" i="5"/>
  <c r="B13" i="5"/>
  <c r="B13" i="3"/>
  <c r="C9" i="3"/>
  <c r="B9" i="3"/>
  <c r="F75" i="2"/>
  <c r="E75" i="2"/>
  <c r="F68" i="2"/>
  <c r="E68" i="2"/>
  <c r="F63" i="2"/>
  <c r="E63" i="2"/>
  <c r="F57" i="2"/>
  <c r="E57" i="2"/>
  <c r="F42" i="2"/>
  <c r="E42" i="2"/>
  <c r="F38" i="2"/>
  <c r="E38" i="2"/>
  <c r="F31" i="2"/>
  <c r="E31" i="2"/>
  <c r="F27" i="2"/>
  <c r="E27" i="2"/>
  <c r="F23" i="2"/>
  <c r="E23" i="2"/>
  <c r="F19" i="2"/>
  <c r="E19" i="2"/>
  <c r="F9" i="2"/>
  <c r="E9" i="2"/>
  <c r="H8" i="3" l="1"/>
  <c r="H20" i="3" s="1"/>
  <c r="D9" i="7"/>
  <c r="D41" i="6"/>
  <c r="G27" i="9"/>
  <c r="G75" i="6"/>
  <c r="G59" i="6"/>
  <c r="F65" i="6"/>
  <c r="E65" i="6"/>
  <c r="G28" i="6"/>
  <c r="C8" i="3"/>
  <c r="C20" i="3" s="1"/>
  <c r="F8" i="3"/>
  <c r="F20" i="3" s="1"/>
  <c r="C65" i="6"/>
  <c r="C70" i="6" s="1"/>
  <c r="F60" i="8"/>
  <c r="E60" i="8"/>
  <c r="G146" i="7"/>
  <c r="E84" i="7"/>
  <c r="G71" i="7"/>
  <c r="G62" i="7"/>
  <c r="G28" i="7"/>
  <c r="C9" i="7"/>
  <c r="F41" i="6"/>
  <c r="F70" i="6" s="1"/>
  <c r="D8" i="3"/>
  <c r="D20" i="3" s="1"/>
  <c r="E79" i="2"/>
  <c r="F79" i="2"/>
  <c r="F47" i="2"/>
  <c r="F59" i="2" s="1"/>
  <c r="E47" i="2"/>
  <c r="E59" i="2" s="1"/>
  <c r="K20" i="4"/>
  <c r="E20" i="4"/>
  <c r="I20" i="4"/>
  <c r="C43" i="9"/>
  <c r="B43" i="9"/>
  <c r="D9" i="9"/>
  <c r="E9" i="9"/>
  <c r="G9" i="9"/>
  <c r="B9" i="9"/>
  <c r="D43" i="9"/>
  <c r="E43" i="9"/>
  <c r="G43" i="9"/>
  <c r="B60" i="8"/>
  <c r="D60" i="8"/>
  <c r="C60" i="8"/>
  <c r="G60" i="8"/>
  <c r="G123" i="7"/>
  <c r="B84" i="7"/>
  <c r="C84" i="7"/>
  <c r="G18" i="7"/>
  <c r="G38" i="7"/>
  <c r="G75" i="7"/>
  <c r="G93" i="7"/>
  <c r="G133" i="7"/>
  <c r="G150" i="7"/>
  <c r="B9" i="7"/>
  <c r="D84" i="7"/>
  <c r="E9" i="7"/>
  <c r="F84" i="7"/>
  <c r="G58" i="7"/>
  <c r="G113" i="7"/>
  <c r="G137" i="7"/>
  <c r="B41" i="6"/>
  <c r="B70" i="6" s="1"/>
  <c r="B65" i="6"/>
  <c r="G54" i="6"/>
  <c r="D65" i="6"/>
  <c r="E41" i="6"/>
  <c r="E70" i="6" s="1"/>
  <c r="B44" i="5"/>
  <c r="B11" i="5" s="1"/>
  <c r="B8" i="5" s="1"/>
  <c r="D44" i="5"/>
  <c r="D11" i="5" s="1"/>
  <c r="D8" i="5" s="1"/>
  <c r="D21" i="5" s="1"/>
  <c r="D23" i="5" s="1"/>
  <c r="D25" i="5" s="1"/>
  <c r="D33" i="5" s="1"/>
  <c r="C57" i="5"/>
  <c r="C59" i="5" s="1"/>
  <c r="D57" i="5"/>
  <c r="D59" i="5" s="1"/>
  <c r="B74" i="5"/>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159" i="7"/>
  <c r="G45" i="6"/>
  <c r="G16" i="6"/>
  <c r="G41" i="6" s="1"/>
  <c r="G37" i="6"/>
  <c r="D70" i="6" l="1"/>
  <c r="B21" i="5"/>
  <c r="B23" i="5" s="1"/>
  <c r="B25" i="5" s="1"/>
  <c r="B33" i="5" s="1"/>
  <c r="E77" i="9"/>
  <c r="C77" i="9"/>
  <c r="G77" i="9"/>
  <c r="D77" i="9"/>
  <c r="F159" i="7"/>
  <c r="E159" i="7"/>
  <c r="B159" i="7"/>
  <c r="G9" i="7"/>
  <c r="C159" i="7"/>
  <c r="G65" i="6"/>
  <c r="G70" i="6" s="1"/>
  <c r="E81" i="2"/>
  <c r="F81" i="2"/>
  <c r="B77" i="9"/>
  <c r="F77" i="9"/>
  <c r="G84" i="7"/>
  <c r="G42" i="6"/>
  <c r="G159" i="7" l="1"/>
  <c r="A2" i="3"/>
  <c r="G29" i="14"/>
  <c r="F7" i="14"/>
  <c r="F29" i="14" s="1"/>
  <c r="E7" i="14"/>
  <c r="E29" i="14" s="1"/>
  <c r="D7" i="14"/>
  <c r="D29" i="14" s="1"/>
  <c r="C7" i="14"/>
  <c r="C29" i="14" s="1"/>
  <c r="B7" i="14"/>
  <c r="B29" i="14" s="1"/>
  <c r="G7" i="13"/>
  <c r="G31" i="13" s="1"/>
  <c r="F7" i="13"/>
  <c r="F31" i="13" s="1"/>
  <c r="E7" i="13"/>
  <c r="E31" i="13" s="1"/>
  <c r="D7" i="13"/>
  <c r="D31" i="13" s="1"/>
  <c r="C7" i="13"/>
  <c r="C31" i="13" s="1"/>
  <c r="B7" i="13"/>
  <c r="B31" i="13" s="1"/>
  <c r="C5" i="13"/>
  <c r="D5" i="13" s="1"/>
  <c r="E5" i="13" s="1"/>
  <c r="F5" i="13" s="1"/>
  <c r="G5" i="13" s="1"/>
  <c r="B19" i="12"/>
  <c r="B30" i="12" s="1"/>
  <c r="C6" i="12"/>
  <c r="D6" i="12" s="1"/>
  <c r="E6" i="12" s="1"/>
  <c r="F6" i="12" s="1"/>
  <c r="G6" i="12" s="1"/>
  <c r="G31" i="10"/>
  <c r="G30" i="10"/>
  <c r="G29" i="10"/>
  <c r="G27" i="10"/>
  <c r="G26" i="10"/>
  <c r="G25" i="10"/>
  <c r="G23" i="10"/>
  <c r="G22" i="10"/>
  <c r="G14" i="10"/>
  <c r="G17" i="10"/>
  <c r="G18" i="10"/>
  <c r="G19" i="10"/>
  <c r="G10" i="10"/>
  <c r="F21" i="10"/>
  <c r="F33" i="10" s="1"/>
  <c r="E21" i="10"/>
  <c r="E33" i="10" s="1"/>
  <c r="D21" i="10"/>
  <c r="D33" i="10" s="1"/>
  <c r="C21" i="10"/>
  <c r="C33" i="10" s="1"/>
  <c r="B21" i="10"/>
  <c r="B33" i="10" s="1"/>
  <c r="G37" i="11"/>
  <c r="F37" i="11"/>
  <c r="E37" i="11"/>
  <c r="D37" i="11"/>
  <c r="C37" i="11"/>
  <c r="B37" i="11"/>
  <c r="G29" i="11"/>
  <c r="F29" i="11"/>
  <c r="E29" i="11"/>
  <c r="D29" i="11"/>
  <c r="C29" i="11"/>
  <c r="B29" i="11"/>
  <c r="G22" i="11"/>
  <c r="F22" i="11"/>
  <c r="E22" i="11"/>
  <c r="D22" i="11"/>
  <c r="C22" i="11"/>
  <c r="B22" i="11"/>
  <c r="G8" i="11"/>
  <c r="F8" i="11"/>
  <c r="E8" i="11"/>
  <c r="D8" i="11"/>
  <c r="C8" i="11"/>
  <c r="B8" i="11"/>
  <c r="C6" i="11"/>
  <c r="D6" i="11" s="1"/>
  <c r="E6" i="11" s="1"/>
  <c r="F6" i="11" s="1"/>
  <c r="G6" i="11" s="1"/>
  <c r="G16" i="10" l="1"/>
  <c r="G28" i="10"/>
  <c r="G12" i="10"/>
  <c r="G24" i="10"/>
  <c r="C32" i="11"/>
  <c r="G32" i="11"/>
  <c r="B32" i="11"/>
  <c r="F32" i="11"/>
  <c r="D32" i="11"/>
  <c r="E32" i="11"/>
  <c r="C8" i="12"/>
  <c r="C30" i="12" s="1"/>
  <c r="G9" i="10" l="1"/>
  <c r="G21" i="10"/>
  <c r="E8" i="12"/>
  <c r="E30" i="12" s="1"/>
  <c r="D8" i="12"/>
  <c r="D30" i="12" s="1"/>
  <c r="G33" i="10" l="1"/>
  <c r="G8" i="12"/>
  <c r="G30" i="12" s="1"/>
  <c r="F8" i="12"/>
  <c r="F30" i="12" s="1"/>
</calcChain>
</file>

<file path=xl/sharedStrings.xml><?xml version="1.0" encoding="utf-8"?>
<sst xmlns="http://schemas.openxmlformats.org/spreadsheetml/2006/main" count="849" uniqueCount="602">
  <si>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</si>
  <si>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</si>
  <si>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</si>
  <si>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</si>
  <si>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</si>
  <si>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</si>
  <si>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</si>
  <si>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</si>
  <si>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</si>
  <si>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</si>
  <si>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</si>
  <si>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</si>
  <si>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</si>
  <si>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</si>
  <si>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</si>
  <si>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</si>
  <si>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</si>
  <si>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</si>
  <si>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</si>
  <si>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</si>
  <si>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</si>
  <si>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</si>
  <si>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</si>
  <si>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</si>
  <si>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</si>
  <si>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</si>
  <si>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</si>
  <si>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</si>
  <si>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</si>
  <si>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</si>
  <si>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</si>
  <si>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</si>
  <si>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</si>
  <si>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</si>
  <si>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</si>
  <si>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</si>
  <si>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</si>
  <si>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</si>
  <si>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</si>
  <si>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</si>
  <si>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</si>
  <si>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</si>
  <si>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</si>
  <si>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</si>
  <si>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</si>
  <si>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</si>
  <si>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</si>
  <si>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</si>
  <si>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</si>
  <si>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</si>
  <si>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</si>
  <si>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</si>
  <si>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</si>
  <si>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</si>
  <si>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</si>
  <si>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</si>
  <si>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</si>
  <si>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</si>
  <si>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</si>
  <si>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</si>
  <si>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</si>
  <si>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</si>
  <si>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</si>
  <si>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</si>
  <si>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</si>
  <si>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</si>
  <si>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</si>
  <si>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</si>
  <si>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</si>
  <si>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</si>
  <si>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</si>
  <si>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</si>
  <si>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</si>
  <si>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</si>
  <si>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</si>
  <si>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</si>
  <si>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</si>
  <si>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</si>
  <si>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</si>
  <si>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</si>
  <si>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</si>
  <si>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</si>
  <si>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</si>
  <si>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</si>
  <si>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</si>
  <si>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</si>
  <si>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</si>
  <si>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</si>
  <si>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</si>
  <si>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</si>
  <si>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</si>
  <si>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</si>
  <si>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</si>
  <si>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</si>
  <si>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</si>
  <si>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</si>
  <si>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</si>
  <si>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</si>
  <si>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</si>
  <si>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</si>
  <si>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</si>
  <si>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</si>
  <si>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</si>
  <si>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</si>
  <si>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</si>
  <si>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</si>
  <si>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</si>
  <si>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</si>
  <si>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</si>
  <si>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</si>
  <si>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</si>
  <si>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</si>
  <si>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</si>
  <si>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</si>
  <si>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</si>
  <si>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</si>
  <si>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</si>
  <si>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</si>
  <si>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</si>
  <si>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</si>
  <si>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</si>
  <si>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2023 (d)</t>
  </si>
  <si>
    <t>31 de diciembre de 2022 (e)</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</si>
  <si>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</si>
  <si>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</si>
  <si>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</si>
  <si>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</si>
  <si>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</si>
  <si>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</si>
  <si>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</si>
  <si>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</si>
  <si>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</si>
  <si>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</si>
  <si>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</si>
  <si>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</si>
  <si>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</si>
  <si>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</si>
  <si>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</si>
  <si>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</si>
  <si>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</si>
  <si>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</si>
  <si>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</si>
  <si>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</si>
  <si>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</si>
  <si>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</si>
  <si>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</si>
  <si>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</si>
  <si>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</si>
  <si>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</si>
  <si>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</si>
  <si>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</si>
  <si>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</si>
  <si>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</si>
  <si>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</si>
  <si>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</si>
  <si>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</si>
  <si>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</si>
  <si>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</si>
  <si>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</si>
  <si>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</si>
  <si>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</si>
  <si>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</si>
  <si>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Saldo al 31 de diciembre de 2022 (d)</t>
  </si>
  <si>
    <t>Al 31 de Diciembre de 2022 y al 31 de Marzo de 2023 (b)</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</si>
  <si>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</si>
  <si>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</si>
  <si>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</si>
  <si>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</si>
  <si>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</si>
  <si>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</si>
  <si>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</si>
  <si>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</si>
  <si>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</si>
  <si>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</si>
  <si>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31 de Marzo de 2022 (k)</t>
  </si>
  <si>
    <t>Monto pagado de la inversión actualizado al 31 de Marzo de 2022 (l)</t>
  </si>
  <si>
    <t>Saldo pendiente por pagar de la inversión al 31 de Marzo de 2022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</si>
  <si>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</si>
  <si>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</si>
  <si>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</si>
  <si>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</si>
  <si>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</si>
  <si>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</si>
  <si>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</si>
  <si>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</si>
  <si>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</si>
  <si>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</si>
  <si>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</si>
  <si>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Del 1 de Enero al 31 de Marzo de 2023 (b)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</si>
  <si>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</si>
  <si>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</si>
  <si>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</si>
  <si>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</si>
  <si>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</si>
  <si>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</si>
  <si>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</si>
  <si>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</si>
  <si>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</si>
  <si>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</si>
  <si>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</si>
  <si>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</si>
  <si>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</si>
  <si>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</si>
  <si>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</si>
  <si>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</si>
  <si>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</si>
  <si>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</si>
  <si>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</si>
  <si>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</si>
  <si>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</si>
  <si>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</si>
  <si>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</si>
  <si>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</si>
  <si>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</si>
  <si>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</si>
  <si>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</si>
  <si>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</si>
  <si>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</si>
  <si>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</si>
  <si>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</si>
  <si>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</si>
  <si>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</si>
  <si>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</si>
  <si>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</si>
  <si>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</si>
  <si>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</si>
  <si>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</si>
  <si>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</si>
  <si>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</si>
  <si>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</si>
  <si>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</si>
  <si>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</si>
  <si>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</si>
  <si>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</si>
  <si>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</si>
  <si>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</si>
  <si>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</si>
  <si>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</si>
  <si>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</si>
  <si>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</si>
  <si>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</si>
  <si>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</si>
  <si>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</si>
  <si>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</si>
  <si>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</si>
  <si>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</si>
  <si>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</si>
  <si>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</si>
  <si>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</si>
  <si>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</si>
  <si>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</si>
  <si>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</si>
  <si>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</si>
  <si>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</si>
  <si>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</si>
  <si>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</si>
  <si>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</si>
  <si>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</si>
  <si>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</si>
  <si>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</si>
  <si>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</si>
  <si>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</si>
  <si>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</si>
  <si>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</si>
  <si>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</si>
  <si>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</si>
  <si>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</si>
  <si>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</si>
  <si>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</si>
  <si>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</si>
  <si>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</si>
  <si>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</si>
  <si>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</si>
  <si>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</si>
  <si>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</si>
  <si>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</si>
  <si>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</si>
  <si>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</si>
  <si>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</si>
  <si>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</si>
  <si>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</si>
  <si>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</si>
  <si>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</si>
  <si>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</si>
  <si>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</si>
  <si>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</si>
  <si>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</si>
  <si>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</si>
  <si>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</si>
  <si>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</si>
  <si>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</si>
  <si>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</si>
  <si>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</si>
  <si>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</si>
  <si>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</si>
  <si>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</si>
  <si>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</si>
  <si>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</si>
  <si>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</si>
  <si>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</si>
  <si>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</si>
  <si>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</si>
  <si>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</si>
  <si>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</si>
  <si>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</si>
  <si>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</si>
  <si>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</si>
  <si>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</si>
  <si>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</si>
  <si>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</si>
  <si>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</si>
  <si>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</si>
  <si>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</si>
  <si>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</si>
  <si>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</si>
  <si>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</si>
  <si>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</si>
  <si>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</si>
  <si>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</si>
  <si>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</si>
  <si>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</si>
  <si>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</si>
  <si>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</si>
  <si>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</si>
  <si>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</si>
  <si>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</si>
  <si>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</si>
  <si>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</si>
  <si>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</si>
  <si>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</si>
  <si>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</si>
  <si>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</si>
  <si>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</si>
  <si>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</si>
  <si>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</si>
  <si>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</si>
  <si>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</si>
  <si>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</si>
  <si>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</si>
  <si>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</si>
  <si>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</si>
  <si>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</si>
  <si>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</si>
  <si>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</si>
  <si>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</si>
  <si>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</si>
  <si>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</si>
  <si>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</si>
  <si>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</si>
  <si>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</si>
  <si>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</si>
  <si>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</si>
  <si>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</si>
  <si>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</si>
  <si>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</si>
  <si>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</si>
  <si>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</si>
  <si>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</si>
  <si>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</si>
  <si>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</si>
  <si>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</si>
  <si>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</si>
  <si>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</si>
  <si>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</si>
  <si>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</si>
  <si>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</si>
  <si>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</si>
  <si>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</si>
  <si>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</si>
  <si>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</si>
  <si>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</si>
  <si>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</si>
  <si>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</si>
  <si>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</si>
  <si>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</si>
  <si>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</si>
  <si>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</si>
  <si>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</si>
  <si>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</si>
  <si>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</si>
  <si>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</si>
  <si>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</si>
  <si>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</si>
  <si>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</si>
  <si>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</si>
  <si>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</si>
  <si>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</si>
  <si>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</si>
  <si>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</si>
  <si>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</si>
  <si>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</si>
  <si>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</si>
  <si>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</si>
  <si>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</si>
  <si>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</si>
  <si>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</si>
  <si>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</si>
  <si>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</si>
  <si>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</si>
  <si>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</si>
  <si>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</si>
  <si>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</si>
  <si>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</si>
  <si>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</si>
  <si>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</si>
  <si>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</si>
  <si>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</si>
  <si>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</si>
  <si>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</si>
  <si>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</si>
  <si>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</si>
  <si>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</si>
  <si>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</si>
  <si>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</si>
  <si>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</si>
  <si>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</si>
  <si>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</si>
  <si>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</si>
  <si>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</si>
  <si>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</si>
  <si>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</si>
  <si>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</si>
  <si>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</si>
  <si>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</si>
  <si>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</si>
  <si>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</si>
  <si>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</si>
  <si>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</si>
  <si>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</si>
  <si>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</si>
  <si>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</si>
  <si>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</si>
  <si>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</si>
  <si>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</si>
  <si>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</si>
  <si>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</si>
  <si>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</si>
  <si>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</si>
  <si>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</si>
  <si>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</si>
  <si>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Año en Cuestión
(de proyecto de presupuesto) (c)</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</si>
  <si>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</si>
  <si>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</si>
  <si>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</si>
  <si>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</si>
  <si>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</si>
  <si>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</si>
  <si>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</si>
  <si>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</si>
  <si>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</si>
  <si>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</si>
  <si>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</si>
  <si>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</si>
  <si>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</si>
  <si>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</si>
  <si>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</si>
  <si>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</si>
  <si>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 xml:space="preserve">        Concepto (b)</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</si>
  <si>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</si>
  <si>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</si>
  <si>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</si>
  <si>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</si>
  <si>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</si>
  <si>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</si>
  <si>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</si>
  <si>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</si>
  <si>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</si>
  <si>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</si>
  <si>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</si>
  <si>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</si>
  <si>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</si>
  <si>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</si>
  <si>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</si>
  <si>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</si>
  <si>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</si>
  <si>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</si>
  <si>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</si>
  <si>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</si>
  <si>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</si>
  <si>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</si>
  <si>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</si>
  <si>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</si>
  <si>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</si>
  <si>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</si>
  <si>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</si>
  <si>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</si>
  <si>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</si>
  <si>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</si>
  <si>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</si>
  <si>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</si>
  <si>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</si>
  <si>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</si>
  <si>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</si>
  <si>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</si>
  <si>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</si>
  <si>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</si>
  <si>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</si>
  <si>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</si>
  <si>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</si>
  <si>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</si>
  <si>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</si>
  <si>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</si>
  <si>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</si>
  <si>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</si>
  <si>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</si>
  <si>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</si>
  <si>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</si>
  <si>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</si>
  <si>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</si>
  <si>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</si>
  <si>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</si>
  <si>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</si>
  <si>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</si>
  <si>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</si>
  <si>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</si>
  <si>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</si>
  <si>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</si>
  <si>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</si>
  <si>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</si>
  <si>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</si>
  <si>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</si>
  <si>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</si>
  <si>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</si>
  <si>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</si>
  <si>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</si>
  <si>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</si>
  <si>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</si>
  <si>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</si>
  <si>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</si>
  <si>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</si>
  <si>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</si>
  <si>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</si>
  <si>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</si>
  <si>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</si>
  <si>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</si>
  <si>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</si>
  <si>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</si>
  <si>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</si>
  <si>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</si>
  <si>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</si>
  <si>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</si>
  <si>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</si>
  <si>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</si>
  <si>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</si>
  <si>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</si>
  <si>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</si>
  <si>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</si>
  <si>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</si>
  <si>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</si>
  <si>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</si>
  <si>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</si>
  <si>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</si>
  <si>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</si>
  <si>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</si>
  <si>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</si>
  <si>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</si>
  <si>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</si>
  <si>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</si>
  <si>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MUNICIPIO DE ACAMBARO, GTO.</t>
  </si>
  <si>
    <t>03240 FONDO 1 EJERCICIO 2022</t>
  </si>
  <si>
    <t>03241 FONDO 1 EJERCICIO 2023</t>
  </si>
  <si>
    <t>03341 FONDO 2 EJERCICIO 2023</t>
  </si>
  <si>
    <t>03407 APORTACIONES FEDERALES Y ESTATALES</t>
  </si>
  <si>
    <t>03415 CONVENIOS ESTATALES 2022</t>
  </si>
  <si>
    <t>03417 CONVENIOS ESTATALES 2023</t>
  </si>
  <si>
    <t>02101 CONTRALORIA</t>
  </si>
  <si>
    <t>02102 DEPARTAMENTO JURIDICO</t>
  </si>
  <si>
    <t>02103 JUZGADO MUNICIPAL</t>
  </si>
  <si>
    <t>02104 PRESIDENTE, SINDICO Y  REGIDORES</t>
  </si>
  <si>
    <t>02105 PRESIDENCIA MUNICIPAL</t>
  </si>
  <si>
    <t>02106 SECRETARIA DEL H. AYUNTAMIENTO</t>
  </si>
  <si>
    <t>02107 DIRECCION DE PLANEACION Y DESARROLLO INS</t>
  </si>
  <si>
    <t>02108 TESORERIA MUNICIPAL</t>
  </si>
  <si>
    <t>02109 INSPECCION Y FISCALIZACION</t>
  </si>
  <si>
    <t>02110 IMPUESTO INMOBILIARIO</t>
  </si>
  <si>
    <t>02111 CATASTRO</t>
  </si>
  <si>
    <t>02112 DIRECCION DE SEGURIDAD PUBLICA</t>
  </si>
  <si>
    <t>02113 COORDINACION DE TRANSITO Y TRANSPORTE</t>
  </si>
  <si>
    <t>02114 COORDINACION DE PROTECCION CIVIL</t>
  </si>
  <si>
    <t>02115 DEPARTAMENTO DE COMUNICACION SOCIAL</t>
  </si>
  <si>
    <t>02116 OFICIALIA MAYOR</t>
  </si>
  <si>
    <t>02117 UNIDAD DE ACCESO A LA INFORMACION PUBLIC</t>
  </si>
  <si>
    <t>02118 OFICINA DE RELACIONES EXTERIORES</t>
  </si>
  <si>
    <t>02201 DEPARTAMENTO DE PARQUES Y JARDINES</t>
  </si>
  <si>
    <t>02202 ECOLOGIA</t>
  </si>
  <si>
    <t>02203 DIRECCION DE DESARROLLO URBANO MUNICIPAL</t>
  </si>
  <si>
    <t>02204 DIRECCION DEL CENTRO DE CONTROL ANTIRRAB</t>
  </si>
  <si>
    <t>02206 ACCION DEPORTIVA</t>
  </si>
  <si>
    <t>02207 DIRECCION DE LA MUJER</t>
  </si>
  <si>
    <t>02208 DIRECCION DE DESARROLLO SOCIAL</t>
  </si>
  <si>
    <t>02209 DEPARTAMENTO DE LIMPIA Y RECOLECCION DE</t>
  </si>
  <si>
    <t>02210 RASTRO MUNICIPAL</t>
  </si>
  <si>
    <t>02211 ADMINISTRACION DE PANTEONES</t>
  </si>
  <si>
    <t>02212 DEPARTAMENTO DE ALUMBRADO PUBLICO</t>
  </si>
  <si>
    <t>02213 SERVICIOS MUNICIPALES</t>
  </si>
  <si>
    <t>02216 DIRECCION DE OBRAS PUBLICAS</t>
  </si>
  <si>
    <t>02301 DIRECCION DE DESARROLLO ECONOMICO</t>
  </si>
  <si>
    <t>02302 ADMINISTRACION DE MERCADOS</t>
  </si>
  <si>
    <t>02303 DIRECCION DE DESARROLLO RURAL</t>
  </si>
  <si>
    <t>02401 DEUDA PUBLICA</t>
  </si>
  <si>
    <t>NO APLICA</t>
  </si>
  <si>
    <t>NO APLICA Reg Patronal ante el IMSS B4010261104/759 trabajadores afiliados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</si>
</sst>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11"/>
      <color rgb="FF000000"/>
      <name val="Calibri"/>
      <family val="2"/>
      <scheme val="minor"/>
    </font>
    <font>
      <b/>
      <sz val="11"/>
      <name val="Calibri"/>
      <family val="2"/>
      <scheme val="minor"/>
    </font>
    <font>
      <sz val="18"/>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0" fontId="14" fillId="0" borderId="0"/>
  </cellStyleXfs>
  <cellXfs count="178">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3" xfId="0" applyFont="1" applyFill="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2" borderId="17"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0" fillId="0" borderId="15" xfId="0" applyBorder="1" applyAlignment="1">
      <alignment horizontal="left" vertical="center" wrapText="1" indent="3"/>
    </xf>
    <xf numFmtId="0" fontId="2" fillId="0" borderId="12" xfId="0" applyFont="1" applyBorder="1" applyAlignment="1">
      <alignment horizontal="center" vertical="center" wrapText="1"/>
    </xf>
    <xf numFmtId="3" fontId="0" fillId="0" borderId="14" xfId="0" applyNumberFormat="1" applyBorder="1" applyAlignment="1" applyProtection="1">
      <alignment vertical="center"/>
      <protection locked="0"/>
    </xf>
    <xf numFmtId="10" fontId="0" fillId="0" borderId="14" xfId="0" applyNumberFormat="1" applyBorder="1" applyAlignment="1" applyProtection="1">
      <alignment vertical="center"/>
      <protection locked="0"/>
    </xf>
    <xf numFmtId="9" fontId="0" fillId="0" borderId="14" xfId="0" applyNumberFormat="1" applyBorder="1" applyAlignment="1" applyProtection="1">
      <alignmen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18" fillId="2" borderId="9" xfId="3" applyFont="1" applyFill="1" applyBorder="1" applyAlignment="1">
      <alignment horizontal="centerContinuous" vertical="center"/>
    </xf>
    <xf numFmtId="0" fontId="17" fillId="2" borderId="10" xfId="3" applyFont="1" applyFill="1" applyBorder="1" applyAlignment="1">
      <alignment horizontal="centerContinuous" vertical="center"/>
    </xf>
    <xf numFmtId="0" fontId="17" fillId="2" borderId="11" xfId="3" applyFont="1" applyFill="1" applyBorder="1" applyAlignment="1">
      <alignment horizontal="centerContinuous" vertical="center"/>
    </xf>
    <xf numFmtId="0" fontId="19" fillId="0" borderId="0" xfId="0" applyFont="1" applyAlignment="1">
      <alignmen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left" vertical="center"/>
    </xf>
    <xf numFmtId="0" fontId="11" fillId="0" borderId="0" xfId="0" applyFont="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0" xfId="0" applyFont="1" applyAlignment="1">
      <alignment horizontal="left" vertical="center"/>
    </xf>
  </cellXfs>
  <cellStyles count="4">
    <cellStyle name="Millares" xfId="1" builtinId="3"/>
    <cellStyle name="Normal" xfId="0" builtinId="0"/>
    <cellStyle name="Normal 2" xfId="3"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istecad\Contacad\xls\Formatos_Anexo_1_Criterios_LDF%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F82"/>
  <sheetViews>
    <sheetView showGridLines="0" zoomScaleNormal="100" workbookViewId="0">
      <selection sqref="A1:F82"/>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44" t="s">
        <v>0</v>
      </c>
      <c r="B1" s="145"/>
      <c r="C1" s="145"/>
      <c r="D1" s="145"/>
      <c r="E1" s="145"/>
      <c r="F1" s="146"/>
    </row>
    <row r="2" spans="1:6" ht="15" customHeight="1" x14ac:dyDescent="0.25">
      <c r="A2" s="114" t="s">
        <v>558</v>
      </c>
      <c r="B2" s="115"/>
      <c r="C2" s="115"/>
      <c r="D2" s="115"/>
      <c r="E2" s="115"/>
      <c r="F2" s="116"/>
    </row>
    <row r="3" spans="1:6" ht="15" customHeight="1" x14ac:dyDescent="0.25">
      <c r="A3" s="117" t="s">
        <v>1</v>
      </c>
      <c r="B3" s="118"/>
      <c r="C3" s="118"/>
      <c r="D3" s="118"/>
      <c r="E3" s="118"/>
      <c r="F3" s="119"/>
    </row>
    <row r="4" spans="1:6" ht="12.95" customHeight="1" x14ac:dyDescent="0.25">
      <c r="A4" s="117" t="s">
        <v>163</v>
      </c>
      <c r="B4" s="118"/>
      <c r="C4" s="118"/>
      <c r="D4" s="118"/>
      <c r="E4" s="118"/>
      <c r="F4" s="119"/>
    </row>
    <row r="5" spans="1:6" ht="12.95" customHeight="1" x14ac:dyDescent="0.25">
      <c r="A5" s="120" t="s">
        <v>2</v>
      </c>
      <c r="B5" s="121"/>
      <c r="C5" s="121"/>
      <c r="D5" s="121"/>
      <c r="E5" s="121"/>
      <c r="F5" s="122"/>
    </row>
    <row r="6" spans="1:6" ht="41.45" customHeight="1" x14ac:dyDescent="0.25">
      <c r="A6" s="42" t="s">
        <v>3</v>
      </c>
      <c r="B6" s="43" t="s">
        <v>121</v>
      </c>
      <c r="C6" s="1" t="s">
        <v>122</v>
      </c>
      <c r="D6" s="44" t="s">
        <v>4</v>
      </c>
      <c r="E6" s="43" t="s">
        <v>121</v>
      </c>
      <c r="F6" s="1" t="s">
        <v>122</v>
      </c>
    </row>
    <row r="7" spans="1:6" ht="12.95" customHeight="1" x14ac:dyDescent="0.25">
      <c r="A7" s="45" t="s">
        <v>5</v>
      </c>
      <c r="B7" s="46"/>
      <c r="C7" s="46"/>
      <c r="D7" s="45" t="s">
        <v>6</v>
      </c>
      <c r="E7" s="46"/>
      <c r="F7" s="46"/>
    </row>
    <row r="8" spans="1:6" x14ac:dyDescent="0.25">
      <c r="A8" s="2" t="s">
        <v>7</v>
      </c>
      <c r="B8" s="47"/>
      <c r="C8" s="47"/>
      <c r="D8" s="2" t="s">
        <v>8</v>
      </c>
      <c r="E8" s="47"/>
      <c r="F8" s="47"/>
    </row>
    <row r="9" spans="1:6" x14ac:dyDescent="0.25">
      <c r="A9" s="48" t="s">
        <v>9</v>
      </c>
      <c r="B9" s="62">
        <f>SUM(B10:B16)</f>
        <v>88819433.049999997</v>
      </c>
      <c r="C9" s="62">
        <f>SUM(C10:C16)</f>
        <v>72525246.150000006</v>
      </c>
      <c r="D9" s="48" t="s">
        <v>10</v>
      </c>
      <c r="E9" s="49">
        <f>SUM(E10:E18)</f>
        <v>43614347.670000002</v>
      </c>
      <c r="F9" s="49">
        <f>SUM(F10:F18)</f>
        <v>50336107.729999997</v>
      </c>
    </row>
    <row r="10" spans="1:6" x14ac:dyDescent="0.25">
      <c r="A10" s="50" t="s">
        <v>11</v>
      </c>
      <c r="B10" s="62">
        <v>23500</v>
      </c>
      <c r="C10" s="62">
        <v>25000</v>
      </c>
      <c r="D10" s="50" t="s">
        <v>12</v>
      </c>
      <c r="E10" s="62">
        <v>0</v>
      </c>
      <c r="F10" s="49">
        <v>0</v>
      </c>
    </row>
    <row r="11" spans="1:6" x14ac:dyDescent="0.25">
      <c r="A11" s="50" t="s">
        <v>13</v>
      </c>
      <c r="B11" s="62">
        <v>88795933.049999997</v>
      </c>
      <c r="C11" s="62">
        <v>72500246.150000006</v>
      </c>
      <c r="D11" s="50" t="s">
        <v>14</v>
      </c>
      <c r="E11" s="62">
        <v>2880373.17</v>
      </c>
      <c r="F11" s="49">
        <v>7312766.2699999996</v>
      </c>
    </row>
    <row r="12" spans="1:6" x14ac:dyDescent="0.25">
      <c r="A12" s="50" t="s">
        <v>15</v>
      </c>
      <c r="B12" s="62">
        <v>0</v>
      </c>
      <c r="C12" s="62">
        <v>0</v>
      </c>
      <c r="D12" s="50" t="s">
        <v>16</v>
      </c>
      <c r="E12" s="62">
        <v>2438518.9700000002</v>
      </c>
      <c r="F12" s="49">
        <v>2503130.38</v>
      </c>
    </row>
    <row r="13" spans="1:6" x14ac:dyDescent="0.25">
      <c r="A13" s="50" t="s">
        <v>17</v>
      </c>
      <c r="B13" s="62">
        <v>0</v>
      </c>
      <c r="C13" s="62">
        <v>0</v>
      </c>
      <c r="D13" s="50" t="s">
        <v>18</v>
      </c>
      <c r="E13" s="62">
        <v>2545729.86</v>
      </c>
      <c r="F13" s="49">
        <v>2545729.86</v>
      </c>
    </row>
    <row r="14" spans="1:6" x14ac:dyDescent="0.25">
      <c r="A14" s="50" t="s">
        <v>19</v>
      </c>
      <c r="B14" s="62">
        <v>0</v>
      </c>
      <c r="C14" s="62">
        <v>0</v>
      </c>
      <c r="D14" s="50" t="s">
        <v>20</v>
      </c>
      <c r="E14" s="62">
        <v>0</v>
      </c>
      <c r="F14" s="49">
        <v>0</v>
      </c>
    </row>
    <row r="15" spans="1:6" x14ac:dyDescent="0.25">
      <c r="A15" s="50" t="s">
        <v>21</v>
      </c>
      <c r="B15" s="62">
        <v>0</v>
      </c>
      <c r="C15" s="62">
        <v>0</v>
      </c>
      <c r="D15" s="50" t="s">
        <v>22</v>
      </c>
      <c r="E15" s="62">
        <v>0</v>
      </c>
      <c r="F15" s="49">
        <v>0</v>
      </c>
    </row>
    <row r="16" spans="1:6" x14ac:dyDescent="0.25">
      <c r="A16" s="50" t="s">
        <v>23</v>
      </c>
      <c r="B16" s="62">
        <v>0</v>
      </c>
      <c r="C16" s="62">
        <v>0</v>
      </c>
      <c r="D16" s="50" t="s">
        <v>24</v>
      </c>
      <c r="E16" s="62">
        <v>2259246.79</v>
      </c>
      <c r="F16" s="49">
        <v>4615941.63</v>
      </c>
    </row>
    <row r="17" spans="1:6" x14ac:dyDescent="0.25">
      <c r="A17" s="48" t="s">
        <v>25</v>
      </c>
      <c r="B17" s="62">
        <f>SUM(B18:B24)</f>
        <v>108039500.05000001</v>
      </c>
      <c r="C17" s="62">
        <f>SUM(C18:C24)</f>
        <v>93119492.140000001</v>
      </c>
      <c r="D17" s="50" t="s">
        <v>26</v>
      </c>
      <c r="E17" s="62">
        <v>0</v>
      </c>
      <c r="F17" s="49">
        <v>0</v>
      </c>
    </row>
    <row r="18" spans="1:6" x14ac:dyDescent="0.25">
      <c r="A18" s="50" t="s">
        <v>27</v>
      </c>
      <c r="B18" s="62">
        <v>0</v>
      </c>
      <c r="C18" s="62">
        <v>0</v>
      </c>
      <c r="D18" s="50" t="s">
        <v>28</v>
      </c>
      <c r="E18" s="62">
        <v>33490478.879999999</v>
      </c>
      <c r="F18" s="49">
        <v>33358539.59</v>
      </c>
    </row>
    <row r="19" spans="1:6" x14ac:dyDescent="0.25">
      <c r="A19" s="50" t="s">
        <v>29</v>
      </c>
      <c r="B19" s="62">
        <v>62377638.5</v>
      </c>
      <c r="C19" s="62">
        <v>56845666.710000001</v>
      </c>
      <c r="D19" s="48" t="s">
        <v>30</v>
      </c>
      <c r="E19" s="49">
        <f>SUM(E20:E22)</f>
        <v>0</v>
      </c>
      <c r="F19" s="49">
        <f>SUM(F20:F22)</f>
        <v>0</v>
      </c>
    </row>
    <row r="20" spans="1:6" x14ac:dyDescent="0.25">
      <c r="A20" s="50" t="s">
        <v>31</v>
      </c>
      <c r="B20" s="62">
        <v>45654875.700000003</v>
      </c>
      <c r="C20" s="62">
        <v>36270248.18</v>
      </c>
      <c r="D20" s="50" t="s">
        <v>32</v>
      </c>
      <c r="E20" s="62">
        <v>0</v>
      </c>
      <c r="F20" s="49">
        <v>0</v>
      </c>
    </row>
    <row r="21" spans="1:6" x14ac:dyDescent="0.25">
      <c r="A21" s="50" t="s">
        <v>33</v>
      </c>
      <c r="B21" s="62">
        <v>1009.15</v>
      </c>
      <c r="C21" s="62">
        <v>77.25</v>
      </c>
      <c r="D21" s="50" t="s">
        <v>34</v>
      </c>
      <c r="E21" s="62">
        <v>0</v>
      </c>
      <c r="F21" s="49">
        <v>0</v>
      </c>
    </row>
    <row r="22" spans="1:6" x14ac:dyDescent="0.25">
      <c r="A22" s="50" t="s">
        <v>35</v>
      </c>
      <c r="B22" s="62">
        <v>5976.7</v>
      </c>
      <c r="C22" s="62">
        <v>3500</v>
      </c>
      <c r="D22" s="50" t="s">
        <v>36</v>
      </c>
      <c r="E22" s="62">
        <v>0</v>
      </c>
      <c r="F22" s="49">
        <v>0</v>
      </c>
    </row>
    <row r="23" spans="1:6" x14ac:dyDescent="0.25">
      <c r="A23" s="50" t="s">
        <v>37</v>
      </c>
      <c r="B23" s="62">
        <v>0</v>
      </c>
      <c r="C23" s="62">
        <v>0</v>
      </c>
      <c r="D23" s="48" t="s">
        <v>38</v>
      </c>
      <c r="E23" s="49">
        <f>E24+E25</f>
        <v>0</v>
      </c>
      <c r="F23" s="49">
        <f>F24+F25</f>
        <v>0</v>
      </c>
    </row>
    <row r="24" spans="1:6" x14ac:dyDescent="0.25">
      <c r="A24" s="50" t="s">
        <v>39</v>
      </c>
      <c r="B24" s="62">
        <v>0</v>
      </c>
      <c r="C24" s="62">
        <v>0</v>
      </c>
      <c r="D24" s="50" t="s">
        <v>40</v>
      </c>
      <c r="E24" s="62">
        <v>0</v>
      </c>
      <c r="F24" s="49">
        <v>0</v>
      </c>
    </row>
    <row r="25" spans="1:6" x14ac:dyDescent="0.25">
      <c r="A25" s="48" t="s">
        <v>41</v>
      </c>
      <c r="B25" s="62">
        <f>SUM(B26:B30)</f>
        <v>20720372.370000001</v>
      </c>
      <c r="C25" s="62">
        <f>SUM(C26:C30)</f>
        <v>46099943.560000002</v>
      </c>
      <c r="D25" s="50" t="s">
        <v>42</v>
      </c>
      <c r="E25" s="62">
        <v>0</v>
      </c>
      <c r="F25" s="49">
        <v>0</v>
      </c>
    </row>
    <row r="26" spans="1:6" x14ac:dyDescent="0.25">
      <c r="A26" s="50" t="s">
        <v>43</v>
      </c>
      <c r="B26" s="62">
        <v>1247204.25</v>
      </c>
      <c r="C26" s="62">
        <v>86443.199999999997</v>
      </c>
      <c r="D26" s="48" t="s">
        <v>44</v>
      </c>
      <c r="E26" s="62">
        <v>0</v>
      </c>
      <c r="F26" s="49">
        <v>0</v>
      </c>
    </row>
    <row r="27" spans="1:6" x14ac:dyDescent="0.25">
      <c r="A27" s="50" t="s">
        <v>45</v>
      </c>
      <c r="B27" s="62">
        <v>0</v>
      </c>
      <c r="C27" s="62">
        <v>0</v>
      </c>
      <c r="D27" s="48" t="s">
        <v>46</v>
      </c>
      <c r="E27" s="49">
        <f>SUM(E28:E30)</f>
        <v>0</v>
      </c>
      <c r="F27" s="49">
        <f>SUM(F28:F30)</f>
        <v>0</v>
      </c>
    </row>
    <row r="28" spans="1:6" x14ac:dyDescent="0.25">
      <c r="A28" s="50" t="s">
        <v>47</v>
      </c>
      <c r="B28" s="62">
        <v>0</v>
      </c>
      <c r="C28" s="62">
        <v>0</v>
      </c>
      <c r="D28" s="50" t="s">
        <v>48</v>
      </c>
      <c r="E28" s="62">
        <v>0</v>
      </c>
      <c r="F28" s="49">
        <v>0</v>
      </c>
    </row>
    <row r="29" spans="1:6" x14ac:dyDescent="0.25">
      <c r="A29" s="50" t="s">
        <v>49</v>
      </c>
      <c r="B29" s="62">
        <v>19334844.870000001</v>
      </c>
      <c r="C29" s="62">
        <v>45875177.109999999</v>
      </c>
      <c r="D29" s="50" t="s">
        <v>50</v>
      </c>
      <c r="E29" s="62">
        <v>0</v>
      </c>
      <c r="F29" s="49">
        <v>0</v>
      </c>
    </row>
    <row r="30" spans="1:6" x14ac:dyDescent="0.25">
      <c r="A30" s="50" t="s">
        <v>51</v>
      </c>
      <c r="B30" s="62">
        <v>138323.25</v>
      </c>
      <c r="C30" s="62">
        <v>138323.25</v>
      </c>
      <c r="D30" s="50" t="s">
        <v>52</v>
      </c>
      <c r="E30" s="62">
        <v>0</v>
      </c>
      <c r="F30" s="49">
        <v>0</v>
      </c>
    </row>
    <row r="31" spans="1:6" x14ac:dyDescent="0.25">
      <c r="A31" s="48" t="s">
        <v>53</v>
      </c>
      <c r="B31" s="62">
        <f>SUM(B32:B36)</f>
        <v>0</v>
      </c>
      <c r="C31" s="62">
        <f>SUM(C32:C36)</f>
        <v>0</v>
      </c>
      <c r="D31" s="48" t="s">
        <v>54</v>
      </c>
      <c r="E31" s="49">
        <f>SUM(E32:E37)</f>
        <v>0</v>
      </c>
      <c r="F31" s="49">
        <f>SUM(F32:F37)</f>
        <v>0</v>
      </c>
    </row>
    <row r="32" spans="1:6" x14ac:dyDescent="0.25">
      <c r="A32" s="50" t="s">
        <v>55</v>
      </c>
      <c r="B32" s="62">
        <v>0</v>
      </c>
      <c r="C32" s="62">
        <v>0</v>
      </c>
      <c r="D32" s="50" t="s">
        <v>56</v>
      </c>
      <c r="E32" s="62">
        <v>0</v>
      </c>
      <c r="F32" s="49">
        <v>0</v>
      </c>
    </row>
    <row r="33" spans="1:6" ht="14.45" customHeight="1" x14ac:dyDescent="0.25">
      <c r="A33" s="50" t="s">
        <v>57</v>
      </c>
      <c r="B33" s="62">
        <v>0</v>
      </c>
      <c r="C33" s="62">
        <v>0</v>
      </c>
      <c r="D33" s="50" t="s">
        <v>58</v>
      </c>
      <c r="E33" s="62">
        <v>0</v>
      </c>
      <c r="F33" s="49">
        <v>0</v>
      </c>
    </row>
    <row r="34" spans="1:6" ht="14.45" customHeight="1" x14ac:dyDescent="0.25">
      <c r="A34" s="50" t="s">
        <v>59</v>
      </c>
      <c r="B34" s="62">
        <v>0</v>
      </c>
      <c r="C34" s="62">
        <v>0</v>
      </c>
      <c r="D34" s="50" t="s">
        <v>60</v>
      </c>
      <c r="E34" s="62">
        <v>0</v>
      </c>
      <c r="F34" s="49">
        <v>0</v>
      </c>
    </row>
    <row r="35" spans="1:6" ht="14.45" customHeight="1" x14ac:dyDescent="0.25">
      <c r="A35" s="50" t="s">
        <v>61</v>
      </c>
      <c r="B35" s="62">
        <v>0</v>
      </c>
      <c r="C35" s="62">
        <v>0</v>
      </c>
      <c r="D35" s="50" t="s">
        <v>62</v>
      </c>
      <c r="E35" s="62">
        <v>0</v>
      </c>
      <c r="F35" s="49">
        <v>0</v>
      </c>
    </row>
    <row r="36" spans="1:6" ht="14.45" customHeight="1" x14ac:dyDescent="0.25">
      <c r="A36" s="50" t="s">
        <v>63</v>
      </c>
      <c r="B36" s="62">
        <v>0</v>
      </c>
      <c r="C36" s="62">
        <v>0</v>
      </c>
      <c r="D36" s="50" t="s">
        <v>64</v>
      </c>
      <c r="E36" s="62">
        <v>0</v>
      </c>
      <c r="F36" s="49">
        <v>0</v>
      </c>
    </row>
    <row r="37" spans="1:6" ht="14.45" customHeight="1" x14ac:dyDescent="0.25">
      <c r="A37" s="48" t="s">
        <v>65</v>
      </c>
      <c r="B37" s="62">
        <v>451531.24</v>
      </c>
      <c r="C37" s="62">
        <v>448155.22</v>
      </c>
      <c r="D37" s="50" t="s">
        <v>66</v>
      </c>
      <c r="E37" s="62">
        <v>0</v>
      </c>
      <c r="F37" s="49">
        <v>0</v>
      </c>
    </row>
    <row r="38" spans="1:6" x14ac:dyDescent="0.25">
      <c r="A38" s="48" t="s">
        <v>516</v>
      </c>
      <c r="B38" s="62">
        <f>SUM(B39:B40)</f>
        <v>0</v>
      </c>
      <c r="C38" s="62">
        <f>SUM(C39:C40)</f>
        <v>0</v>
      </c>
      <c r="D38" s="48" t="s">
        <v>67</v>
      </c>
      <c r="E38" s="49">
        <f>SUM(E39:E41)</f>
        <v>0</v>
      </c>
      <c r="F38" s="49">
        <f>SUM(F39:F41)</f>
        <v>0</v>
      </c>
    </row>
    <row r="39" spans="1:6" x14ac:dyDescent="0.25">
      <c r="A39" s="50" t="s">
        <v>68</v>
      </c>
      <c r="B39" s="62">
        <v>0</v>
      </c>
      <c r="C39" s="62">
        <v>0</v>
      </c>
      <c r="D39" s="50" t="s">
        <v>69</v>
      </c>
      <c r="E39" s="62">
        <v>0</v>
      </c>
      <c r="F39" s="49">
        <v>0</v>
      </c>
    </row>
    <row r="40" spans="1:6" x14ac:dyDescent="0.25">
      <c r="A40" s="50" t="s">
        <v>70</v>
      </c>
      <c r="B40" s="62">
        <v>0</v>
      </c>
      <c r="C40" s="62">
        <v>0</v>
      </c>
      <c r="D40" s="50" t="s">
        <v>71</v>
      </c>
      <c r="E40" s="62">
        <v>0</v>
      </c>
      <c r="F40" s="49">
        <v>0</v>
      </c>
    </row>
    <row r="41" spans="1:6" x14ac:dyDescent="0.25">
      <c r="A41" s="48" t="s">
        <v>72</v>
      </c>
      <c r="B41" s="62">
        <f>SUM(B42:B45)</f>
        <v>0</v>
      </c>
      <c r="C41" s="62">
        <f>SUM(C42:C45)</f>
        <v>0</v>
      </c>
      <c r="D41" s="50" t="s">
        <v>73</v>
      </c>
      <c r="E41" s="62">
        <v>0</v>
      </c>
      <c r="F41" s="49">
        <v>0</v>
      </c>
    </row>
    <row r="42" spans="1:6" x14ac:dyDescent="0.25">
      <c r="A42" s="50" t="s">
        <v>74</v>
      </c>
      <c r="B42" s="62">
        <v>0</v>
      </c>
      <c r="C42" s="62">
        <v>0</v>
      </c>
      <c r="D42" s="48" t="s">
        <v>75</v>
      </c>
      <c r="E42" s="49">
        <f>SUM(E43:E45)</f>
        <v>0</v>
      </c>
      <c r="F42" s="49">
        <f>SUM(F43:F45)</f>
        <v>0</v>
      </c>
    </row>
    <row r="43" spans="1:6" x14ac:dyDescent="0.25">
      <c r="A43" s="50" t="s">
        <v>76</v>
      </c>
      <c r="B43" s="62">
        <v>0</v>
      </c>
      <c r="C43" s="62">
        <v>0</v>
      </c>
      <c r="D43" s="50" t="s">
        <v>77</v>
      </c>
      <c r="E43" s="62">
        <v>0</v>
      </c>
      <c r="F43" s="49">
        <v>0</v>
      </c>
    </row>
    <row r="44" spans="1:6" x14ac:dyDescent="0.25">
      <c r="A44" s="50" t="s">
        <v>78</v>
      </c>
      <c r="B44" s="62">
        <v>0</v>
      </c>
      <c r="C44" s="62">
        <v>0</v>
      </c>
      <c r="D44" s="50" t="s">
        <v>79</v>
      </c>
      <c r="E44" s="62">
        <v>0</v>
      </c>
      <c r="F44" s="49">
        <v>0</v>
      </c>
    </row>
    <row r="45" spans="1:6" x14ac:dyDescent="0.25">
      <c r="A45" s="50" t="s">
        <v>80</v>
      </c>
      <c r="B45" s="62">
        <v>0</v>
      </c>
      <c r="C45" s="62">
        <v>0</v>
      </c>
      <c r="D45" s="50" t="s">
        <v>81</v>
      </c>
      <c r="E45" s="62">
        <v>0</v>
      </c>
      <c r="F45" s="49">
        <v>0</v>
      </c>
    </row>
    <row r="46" spans="1:6" x14ac:dyDescent="0.25">
      <c r="A46" s="47"/>
      <c r="B46" s="47"/>
      <c r="C46" s="47"/>
      <c r="D46" s="47"/>
      <c r="E46" s="51"/>
      <c r="F46" s="51"/>
    </row>
    <row r="47" spans="1:6" x14ac:dyDescent="0.25">
      <c r="A47" s="3" t="s">
        <v>82</v>
      </c>
      <c r="B47" s="12">
        <f>B9+B17+B25+B31+B38+B41+B37</f>
        <v>218030836.71000004</v>
      </c>
      <c r="C47" s="12">
        <f>C9+C17+C25+C31+C38+C41+C37</f>
        <v>212192837.07000002</v>
      </c>
      <c r="D47" s="2" t="s">
        <v>83</v>
      </c>
      <c r="E47" s="4">
        <f>E9+E19+E23+E26+E27+E31+E38+E42</f>
        <v>43614347.670000002</v>
      </c>
      <c r="F47" s="4">
        <f>F9+F19+F23+F26+F27+F31+F38+F42</f>
        <v>50336107.729999997</v>
      </c>
    </row>
    <row r="48" spans="1:6" x14ac:dyDescent="0.25">
      <c r="A48" s="47"/>
      <c r="B48" s="47"/>
      <c r="C48" s="47"/>
      <c r="D48" s="47"/>
      <c r="E48" s="51"/>
      <c r="F48" s="51"/>
    </row>
    <row r="49" spans="1:6" x14ac:dyDescent="0.25">
      <c r="A49" s="2" t="s">
        <v>84</v>
      </c>
      <c r="B49" s="47"/>
      <c r="C49" s="47"/>
      <c r="D49" s="2" t="s">
        <v>85</v>
      </c>
      <c r="E49" s="51"/>
      <c r="F49" s="51"/>
    </row>
    <row r="50" spans="1:6" x14ac:dyDescent="0.25">
      <c r="A50" s="48" t="s">
        <v>86</v>
      </c>
      <c r="B50" s="62">
        <v>0</v>
      </c>
      <c r="C50" s="62">
        <v>0</v>
      </c>
      <c r="D50" s="48" t="s">
        <v>87</v>
      </c>
      <c r="E50" s="62">
        <v>0</v>
      </c>
      <c r="F50" s="49">
        <v>0</v>
      </c>
    </row>
    <row r="51" spans="1:6" x14ac:dyDescent="0.25">
      <c r="A51" s="48" t="s">
        <v>88</v>
      </c>
      <c r="B51" s="62">
        <v>0</v>
      </c>
      <c r="C51" s="62">
        <v>0</v>
      </c>
      <c r="D51" s="48" t="s">
        <v>89</v>
      </c>
      <c r="E51" s="62">
        <v>0</v>
      </c>
      <c r="F51" s="49">
        <v>0</v>
      </c>
    </row>
    <row r="52" spans="1:6" x14ac:dyDescent="0.25">
      <c r="A52" s="48" t="s">
        <v>90</v>
      </c>
      <c r="B52" s="62">
        <v>708921368.91999996</v>
      </c>
      <c r="C52" s="62">
        <v>662548926.92999995</v>
      </c>
      <c r="D52" s="48" t="s">
        <v>91</v>
      </c>
      <c r="E52" s="62">
        <v>0</v>
      </c>
      <c r="F52" s="49">
        <v>0</v>
      </c>
    </row>
    <row r="53" spans="1:6" x14ac:dyDescent="0.25">
      <c r="A53" s="48" t="s">
        <v>92</v>
      </c>
      <c r="B53" s="62">
        <v>78270702.659999996</v>
      </c>
      <c r="C53" s="62">
        <v>76661999.459999993</v>
      </c>
      <c r="D53" s="48" t="s">
        <v>93</v>
      </c>
      <c r="E53" s="62">
        <v>0</v>
      </c>
      <c r="F53" s="49">
        <v>0</v>
      </c>
    </row>
    <row r="54" spans="1:6" x14ac:dyDescent="0.25">
      <c r="A54" s="48" t="s">
        <v>94</v>
      </c>
      <c r="B54" s="62">
        <v>1182277.6299999999</v>
      </c>
      <c r="C54" s="62">
        <v>1182277.6299999999</v>
      </c>
      <c r="D54" s="48" t="s">
        <v>95</v>
      </c>
      <c r="E54" s="62">
        <v>0</v>
      </c>
      <c r="F54" s="49">
        <v>0</v>
      </c>
    </row>
    <row r="55" spans="1:6" x14ac:dyDescent="0.25">
      <c r="A55" s="48" t="s">
        <v>96</v>
      </c>
      <c r="B55" s="62">
        <v>-92184286.319999993</v>
      </c>
      <c r="C55" s="62">
        <v>-92184286.319999993</v>
      </c>
      <c r="D55" s="52" t="s">
        <v>97</v>
      </c>
      <c r="E55" s="62">
        <v>0</v>
      </c>
      <c r="F55" s="49">
        <v>0</v>
      </c>
    </row>
    <row r="56" spans="1:6" x14ac:dyDescent="0.25">
      <c r="A56" s="48" t="s">
        <v>98</v>
      </c>
      <c r="B56" s="62">
        <v>6022001.8799999999</v>
      </c>
      <c r="C56" s="62">
        <v>5874343.6900000004</v>
      </c>
      <c r="D56" s="47"/>
      <c r="E56" s="51"/>
      <c r="F56" s="51"/>
    </row>
    <row r="57" spans="1:6" x14ac:dyDescent="0.25">
      <c r="A57" s="48" t="s">
        <v>99</v>
      </c>
      <c r="B57" s="62">
        <v>0</v>
      </c>
      <c r="C57" s="62">
        <v>0</v>
      </c>
      <c r="D57" s="2" t="s">
        <v>100</v>
      </c>
      <c r="E57" s="4">
        <f>SUM(E50:E55)</f>
        <v>0</v>
      </c>
      <c r="F57" s="4">
        <f>SUM(F50:F55)</f>
        <v>0</v>
      </c>
    </row>
    <row r="58" spans="1:6" x14ac:dyDescent="0.25">
      <c r="A58" s="48" t="s">
        <v>101</v>
      </c>
      <c r="B58" s="62">
        <v>0</v>
      </c>
      <c r="C58" s="62">
        <v>0</v>
      </c>
      <c r="D58" s="47"/>
      <c r="E58" s="51"/>
      <c r="F58" s="51"/>
    </row>
    <row r="59" spans="1:6" x14ac:dyDescent="0.25">
      <c r="A59" s="47"/>
      <c r="B59" s="47"/>
      <c r="C59" s="47"/>
      <c r="D59" s="2" t="s">
        <v>102</v>
      </c>
      <c r="E59" s="4">
        <f>E47+E57</f>
        <v>43614347.670000002</v>
      </c>
      <c r="F59" s="4">
        <f>F47+F57</f>
        <v>50336107.729999997</v>
      </c>
    </row>
    <row r="60" spans="1:6" x14ac:dyDescent="0.25">
      <c r="A60" s="3" t="s">
        <v>103</v>
      </c>
      <c r="B60" s="12">
        <f>SUM(B50:B58)</f>
        <v>702212064.76999986</v>
      </c>
      <c r="C60" s="12">
        <f>SUM(C50:C58)</f>
        <v>654083261.3900001</v>
      </c>
      <c r="D60" s="47"/>
      <c r="E60" s="51"/>
      <c r="F60" s="51"/>
    </row>
    <row r="61" spans="1:6" x14ac:dyDescent="0.25">
      <c r="A61" s="47"/>
      <c r="B61" s="47"/>
      <c r="C61" s="47"/>
      <c r="D61" s="53" t="s">
        <v>104</v>
      </c>
      <c r="E61" s="51"/>
      <c r="F61" s="51"/>
    </row>
    <row r="62" spans="1:6" x14ac:dyDescent="0.25">
      <c r="A62" s="3" t="s">
        <v>105</v>
      </c>
      <c r="B62" s="12">
        <f>SUM(B47+B60)</f>
        <v>920242901.4799999</v>
      </c>
      <c r="C62" s="12">
        <f>SUM(C47+C60)</f>
        <v>866276098.46000016</v>
      </c>
      <c r="D62" s="47"/>
      <c r="E62" s="51"/>
      <c r="F62" s="51"/>
    </row>
    <row r="63" spans="1:6" x14ac:dyDescent="0.25">
      <c r="A63" s="47"/>
      <c r="B63" s="47"/>
      <c r="C63" s="47"/>
      <c r="D63" s="54" t="s">
        <v>106</v>
      </c>
      <c r="E63" s="49">
        <f>SUM(E64:E66)</f>
        <v>337590985.63</v>
      </c>
      <c r="F63" s="49">
        <f>SUM(F64:F66)</f>
        <v>328326136.83999997</v>
      </c>
    </row>
    <row r="64" spans="1:6" x14ac:dyDescent="0.25">
      <c r="A64" s="47"/>
      <c r="B64" s="47"/>
      <c r="C64" s="47"/>
      <c r="D64" s="48" t="s">
        <v>107</v>
      </c>
      <c r="E64" s="62">
        <v>19871384.77</v>
      </c>
      <c r="F64" s="49">
        <v>19871384.77</v>
      </c>
    </row>
    <row r="65" spans="1:6" x14ac:dyDescent="0.25">
      <c r="A65" s="47"/>
      <c r="B65" s="47"/>
      <c r="C65" s="47"/>
      <c r="D65" s="52" t="s">
        <v>108</v>
      </c>
      <c r="E65" s="62">
        <v>17290648.75</v>
      </c>
      <c r="F65" s="49">
        <v>17290648.75</v>
      </c>
    </row>
    <row r="66" spans="1:6" x14ac:dyDescent="0.25">
      <c r="A66" s="47"/>
      <c r="B66" s="47"/>
      <c r="C66" s="47"/>
      <c r="D66" s="48" t="s">
        <v>109</v>
      </c>
      <c r="E66" s="62">
        <v>300428952.11000001</v>
      </c>
      <c r="F66" s="49">
        <v>291164103.31999999</v>
      </c>
    </row>
    <row r="67" spans="1:6" x14ac:dyDescent="0.25">
      <c r="A67" s="47"/>
      <c r="B67" s="47"/>
      <c r="C67" s="47"/>
      <c r="D67" s="47"/>
      <c r="E67" s="51"/>
      <c r="F67" s="51"/>
    </row>
    <row r="68" spans="1:6" x14ac:dyDescent="0.25">
      <c r="A68" s="47"/>
      <c r="B68" s="47"/>
      <c r="C68" s="47"/>
      <c r="D68" s="54" t="s">
        <v>110</v>
      </c>
      <c r="E68" s="49">
        <f>SUM(E69:E73)</f>
        <v>539037568.17999995</v>
      </c>
      <c r="F68" s="49">
        <f>SUM(F69:F73)</f>
        <v>487613853.88999999</v>
      </c>
    </row>
    <row r="69" spans="1:6" x14ac:dyDescent="0.25">
      <c r="A69" s="55"/>
      <c r="B69" s="47"/>
      <c r="C69" s="47"/>
      <c r="D69" s="48" t="s">
        <v>111</v>
      </c>
      <c r="E69" s="62">
        <v>40005880.240000002</v>
      </c>
      <c r="F69" s="49">
        <v>78005757.530000001</v>
      </c>
    </row>
    <row r="70" spans="1:6" x14ac:dyDescent="0.25">
      <c r="A70" s="55"/>
      <c r="B70" s="47"/>
      <c r="C70" s="47"/>
      <c r="D70" s="48" t="s">
        <v>112</v>
      </c>
      <c r="E70" s="62">
        <v>499031687.94</v>
      </c>
      <c r="F70" s="49">
        <v>409608096.36000001</v>
      </c>
    </row>
    <row r="71" spans="1:6" x14ac:dyDescent="0.25">
      <c r="A71" s="55"/>
      <c r="B71" s="47"/>
      <c r="C71" s="47"/>
      <c r="D71" s="48" t="s">
        <v>113</v>
      </c>
      <c r="E71" s="62">
        <v>0</v>
      </c>
      <c r="F71" s="49">
        <v>0</v>
      </c>
    </row>
    <row r="72" spans="1:6" x14ac:dyDescent="0.25">
      <c r="A72" s="55"/>
      <c r="B72" s="47"/>
      <c r="C72" s="47"/>
      <c r="D72" s="48" t="s">
        <v>114</v>
      </c>
      <c r="E72" s="62">
        <v>0</v>
      </c>
      <c r="F72" s="49">
        <v>0</v>
      </c>
    </row>
    <row r="73" spans="1:6" x14ac:dyDescent="0.25">
      <c r="A73" s="55"/>
      <c r="B73" s="47"/>
      <c r="C73" s="47"/>
      <c r="D73" s="48" t="s">
        <v>115</v>
      </c>
      <c r="E73" s="62">
        <v>0</v>
      </c>
      <c r="F73" s="49">
        <v>0</v>
      </c>
    </row>
    <row r="74" spans="1:6" x14ac:dyDescent="0.25">
      <c r="A74" s="55"/>
      <c r="B74" s="47"/>
      <c r="C74" s="47"/>
      <c r="D74" s="47"/>
      <c r="E74" s="51"/>
      <c r="F74" s="51"/>
    </row>
    <row r="75" spans="1:6" x14ac:dyDescent="0.25">
      <c r="A75" s="55"/>
      <c r="B75" s="47"/>
      <c r="C75" s="47"/>
      <c r="D75" s="54" t="s">
        <v>116</v>
      </c>
      <c r="E75" s="49">
        <f>E76+E77</f>
        <v>0</v>
      </c>
      <c r="F75" s="49">
        <f>F76+F77</f>
        <v>0</v>
      </c>
    </row>
    <row r="76" spans="1:6" x14ac:dyDescent="0.25">
      <c r="A76" s="55"/>
      <c r="B76" s="47"/>
      <c r="C76" s="47"/>
      <c r="D76" s="48" t="s">
        <v>117</v>
      </c>
      <c r="E76" s="62">
        <v>0</v>
      </c>
      <c r="F76" s="49">
        <v>0</v>
      </c>
    </row>
    <row r="77" spans="1:6" x14ac:dyDescent="0.25">
      <c r="A77" s="55"/>
      <c r="B77" s="47"/>
      <c r="C77" s="47"/>
      <c r="D77" s="48" t="s">
        <v>118</v>
      </c>
      <c r="E77" s="62">
        <v>0</v>
      </c>
      <c r="F77" s="49">
        <v>0</v>
      </c>
    </row>
    <row r="78" spans="1:6" x14ac:dyDescent="0.25">
      <c r="A78" s="55"/>
      <c r="B78" s="47"/>
      <c r="C78" s="47"/>
      <c r="D78" s="47"/>
      <c r="E78" s="51"/>
      <c r="F78" s="51"/>
    </row>
    <row r="79" spans="1:6" x14ac:dyDescent="0.25">
      <c r="A79" s="55"/>
      <c r="B79" s="47"/>
      <c r="C79" s="47"/>
      <c r="D79" s="2" t="s">
        <v>119</v>
      </c>
      <c r="E79" s="4">
        <f>E63+E68+E75</f>
        <v>876628553.80999994</v>
      </c>
      <c r="F79" s="4">
        <f>F63+F68+F75</f>
        <v>815939990.73000002</v>
      </c>
    </row>
    <row r="80" spans="1:6" x14ac:dyDescent="0.25">
      <c r="A80" s="55"/>
      <c r="B80" s="47"/>
      <c r="C80" s="47"/>
      <c r="D80" s="47"/>
      <c r="E80" s="51"/>
      <c r="F80" s="51"/>
    </row>
    <row r="81" spans="1:6" x14ac:dyDescent="0.25">
      <c r="A81" s="55"/>
      <c r="B81" s="47"/>
      <c r="C81" s="47"/>
      <c r="D81" s="2" t="s">
        <v>120</v>
      </c>
      <c r="E81" s="4">
        <f>E59+E79</f>
        <v>920242901.4799999</v>
      </c>
      <c r="F81" s="4">
        <f>F59+F79</f>
        <v>866276098.46000004</v>
      </c>
    </row>
    <row r="82" spans="1:6" x14ac:dyDescent="0.25">
      <c r="A82" s="56"/>
      <c r="B82" s="57"/>
      <c r="C82" s="57"/>
      <c r="D82" s="57"/>
      <c r="E82" s="58"/>
      <c r="F82" s="58"/>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49" fitToHeight="0" orientation="landscape"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8"/>
  <sheetViews>
    <sheetView showGridLines="0" topLeftCell="A16" zoomScaleNormal="100" workbookViewId="0">
      <selection sqref="A1:G38"/>
    </sheetView>
  </sheetViews>
  <sheetFormatPr baseColWidth="10" defaultColWidth="11.5703125" defaultRowHeight="15" x14ac:dyDescent="0.25"/>
  <cols>
    <col min="1" max="1" width="54.5703125" style="71" customWidth="1"/>
    <col min="2" max="3" width="16.42578125" style="71" customWidth="1"/>
    <col min="4" max="4" width="16.28515625" style="71" customWidth="1"/>
    <col min="5" max="5" width="17" style="71" customWidth="1"/>
    <col min="6" max="6" width="14.7109375" style="71" customWidth="1"/>
    <col min="7" max="7" width="15.5703125" style="71" customWidth="1"/>
    <col min="8" max="163" width="11.5703125" style="71"/>
    <col min="164" max="164" width="47.7109375" style="71" customWidth="1"/>
    <col min="165" max="166" width="16.42578125" style="71" customWidth="1"/>
    <col min="167" max="167" width="16.28515625" style="71" customWidth="1"/>
    <col min="168" max="168" width="17" style="71" customWidth="1"/>
    <col min="169" max="169" width="14.7109375" style="71" customWidth="1"/>
    <col min="170" max="170" width="15.5703125" style="71" customWidth="1"/>
    <col min="171" max="419" width="11.5703125" style="71"/>
    <col min="420" max="420" width="47.7109375" style="71" customWidth="1"/>
    <col min="421" max="422" width="16.42578125" style="71" customWidth="1"/>
    <col min="423" max="423" width="16.28515625" style="71" customWidth="1"/>
    <col min="424" max="424" width="17" style="71" customWidth="1"/>
    <col min="425" max="425" width="14.7109375" style="71" customWidth="1"/>
    <col min="426" max="426" width="15.5703125" style="71" customWidth="1"/>
    <col min="427" max="675" width="11.5703125" style="71"/>
    <col min="676" max="676" width="47.7109375" style="71" customWidth="1"/>
    <col min="677" max="678" width="16.42578125" style="71" customWidth="1"/>
    <col min="679" max="679" width="16.28515625" style="71" customWidth="1"/>
    <col min="680" max="680" width="17" style="71" customWidth="1"/>
    <col min="681" max="681" width="14.7109375" style="71" customWidth="1"/>
    <col min="682" max="682" width="15.5703125" style="71" customWidth="1"/>
    <col min="683" max="931" width="11.5703125" style="71"/>
    <col min="932" max="932" width="47.7109375" style="71" customWidth="1"/>
    <col min="933" max="934" width="16.42578125" style="71" customWidth="1"/>
    <col min="935" max="935" width="16.28515625" style="71" customWidth="1"/>
    <col min="936" max="936" width="17" style="71" customWidth="1"/>
    <col min="937" max="937" width="14.7109375" style="71" customWidth="1"/>
    <col min="938" max="938" width="15.5703125" style="71" customWidth="1"/>
    <col min="939" max="1187" width="11.5703125" style="71"/>
    <col min="1188" max="1188" width="47.7109375" style="71" customWidth="1"/>
    <col min="1189" max="1190" width="16.42578125" style="71" customWidth="1"/>
    <col min="1191" max="1191" width="16.28515625" style="71" customWidth="1"/>
    <col min="1192" max="1192" width="17" style="71" customWidth="1"/>
    <col min="1193" max="1193" width="14.7109375" style="71" customWidth="1"/>
    <col min="1194" max="1194" width="15.5703125" style="71" customWidth="1"/>
    <col min="1195" max="1443" width="11.5703125" style="71"/>
    <col min="1444" max="1444" width="47.7109375" style="71" customWidth="1"/>
    <col min="1445" max="1446" width="16.42578125" style="71" customWidth="1"/>
    <col min="1447" max="1447" width="16.28515625" style="71" customWidth="1"/>
    <col min="1448" max="1448" width="17" style="71" customWidth="1"/>
    <col min="1449" max="1449" width="14.7109375" style="71" customWidth="1"/>
    <col min="1450" max="1450" width="15.5703125" style="71" customWidth="1"/>
    <col min="1451" max="1699" width="11.5703125" style="71"/>
    <col min="1700" max="1700" width="47.7109375" style="71" customWidth="1"/>
    <col min="1701" max="1702" width="16.42578125" style="71" customWidth="1"/>
    <col min="1703" max="1703" width="16.28515625" style="71" customWidth="1"/>
    <col min="1704" max="1704" width="17" style="71" customWidth="1"/>
    <col min="1705" max="1705" width="14.7109375" style="71" customWidth="1"/>
    <col min="1706" max="1706" width="15.5703125" style="71" customWidth="1"/>
    <col min="1707" max="1955" width="11.5703125" style="71"/>
    <col min="1956" max="1956" width="47.7109375" style="71" customWidth="1"/>
    <col min="1957" max="1958" width="16.42578125" style="71" customWidth="1"/>
    <col min="1959" max="1959" width="16.28515625" style="71" customWidth="1"/>
    <col min="1960" max="1960" width="17" style="71" customWidth="1"/>
    <col min="1961" max="1961" width="14.7109375" style="71" customWidth="1"/>
    <col min="1962" max="1962" width="15.5703125" style="71" customWidth="1"/>
    <col min="1963" max="2211" width="11.5703125" style="71"/>
    <col min="2212" max="2212" width="47.7109375" style="71" customWidth="1"/>
    <col min="2213" max="2214" width="16.42578125" style="71" customWidth="1"/>
    <col min="2215" max="2215" width="16.28515625" style="71" customWidth="1"/>
    <col min="2216" max="2216" width="17" style="71" customWidth="1"/>
    <col min="2217" max="2217" width="14.7109375" style="71" customWidth="1"/>
    <col min="2218" max="2218" width="15.5703125" style="71" customWidth="1"/>
    <col min="2219" max="2467" width="11.5703125" style="71"/>
    <col min="2468" max="2468" width="47.7109375" style="71" customWidth="1"/>
    <col min="2469" max="2470" width="16.42578125" style="71" customWidth="1"/>
    <col min="2471" max="2471" width="16.28515625" style="71" customWidth="1"/>
    <col min="2472" max="2472" width="17" style="71" customWidth="1"/>
    <col min="2473" max="2473" width="14.7109375" style="71" customWidth="1"/>
    <col min="2474" max="2474" width="15.5703125" style="71" customWidth="1"/>
    <col min="2475" max="2723" width="11.5703125" style="71"/>
    <col min="2724" max="2724" width="47.7109375" style="71" customWidth="1"/>
    <col min="2725" max="2726" width="16.42578125" style="71" customWidth="1"/>
    <col min="2727" max="2727" width="16.28515625" style="71" customWidth="1"/>
    <col min="2728" max="2728" width="17" style="71" customWidth="1"/>
    <col min="2729" max="2729" width="14.7109375" style="71" customWidth="1"/>
    <col min="2730" max="2730" width="15.5703125" style="71" customWidth="1"/>
    <col min="2731" max="2979" width="11.5703125" style="71"/>
    <col min="2980" max="2980" width="47.7109375" style="71" customWidth="1"/>
    <col min="2981" max="2982" width="16.42578125" style="71" customWidth="1"/>
    <col min="2983" max="2983" width="16.28515625" style="71" customWidth="1"/>
    <col min="2984" max="2984" width="17" style="71" customWidth="1"/>
    <col min="2985" max="2985" width="14.7109375" style="71" customWidth="1"/>
    <col min="2986" max="2986" width="15.5703125" style="71" customWidth="1"/>
    <col min="2987" max="3235" width="11.5703125" style="71"/>
    <col min="3236" max="3236" width="47.7109375" style="71" customWidth="1"/>
    <col min="3237" max="3238" width="16.42578125" style="71" customWidth="1"/>
    <col min="3239" max="3239" width="16.28515625" style="71" customWidth="1"/>
    <col min="3240" max="3240" width="17" style="71" customWidth="1"/>
    <col min="3241" max="3241" width="14.7109375" style="71" customWidth="1"/>
    <col min="3242" max="3242" width="15.5703125" style="71" customWidth="1"/>
    <col min="3243" max="3491" width="11.5703125" style="71"/>
    <col min="3492" max="3492" width="47.7109375" style="71" customWidth="1"/>
    <col min="3493" max="3494" width="16.42578125" style="71" customWidth="1"/>
    <col min="3495" max="3495" width="16.28515625" style="71" customWidth="1"/>
    <col min="3496" max="3496" width="17" style="71" customWidth="1"/>
    <col min="3497" max="3497" width="14.7109375" style="71" customWidth="1"/>
    <col min="3498" max="3498" width="15.5703125" style="71" customWidth="1"/>
    <col min="3499" max="3747" width="11.5703125" style="71"/>
    <col min="3748" max="3748" width="47.7109375" style="71" customWidth="1"/>
    <col min="3749" max="3750" width="16.42578125" style="71" customWidth="1"/>
    <col min="3751" max="3751" width="16.28515625" style="71" customWidth="1"/>
    <col min="3752" max="3752" width="17" style="71" customWidth="1"/>
    <col min="3753" max="3753" width="14.7109375" style="71" customWidth="1"/>
    <col min="3754" max="3754" width="15.5703125" style="71" customWidth="1"/>
    <col min="3755" max="4003" width="11.5703125" style="71"/>
    <col min="4004" max="4004" width="47.7109375" style="71" customWidth="1"/>
    <col min="4005" max="4006" width="16.42578125" style="71" customWidth="1"/>
    <col min="4007" max="4007" width="16.28515625" style="71" customWidth="1"/>
    <col min="4008" max="4008" width="17" style="71" customWidth="1"/>
    <col min="4009" max="4009" width="14.7109375" style="71" customWidth="1"/>
    <col min="4010" max="4010" width="15.5703125" style="71" customWidth="1"/>
    <col min="4011" max="4259" width="11.5703125" style="71"/>
    <col min="4260" max="4260" width="47.7109375" style="71" customWidth="1"/>
    <col min="4261" max="4262" width="16.42578125" style="71" customWidth="1"/>
    <col min="4263" max="4263" width="16.28515625" style="71" customWidth="1"/>
    <col min="4264" max="4264" width="17" style="71" customWidth="1"/>
    <col min="4265" max="4265" width="14.7109375" style="71" customWidth="1"/>
    <col min="4266" max="4266" width="15.5703125" style="71" customWidth="1"/>
    <col min="4267" max="4515" width="11.5703125" style="71"/>
    <col min="4516" max="4516" width="47.7109375" style="71" customWidth="1"/>
    <col min="4517" max="4518" width="16.42578125" style="71" customWidth="1"/>
    <col min="4519" max="4519" width="16.28515625" style="71" customWidth="1"/>
    <col min="4520" max="4520" width="17" style="71" customWidth="1"/>
    <col min="4521" max="4521" width="14.7109375" style="71" customWidth="1"/>
    <col min="4522" max="4522" width="15.5703125" style="71" customWidth="1"/>
    <col min="4523" max="4771" width="11.5703125" style="71"/>
    <col min="4772" max="4772" width="47.7109375" style="71" customWidth="1"/>
    <col min="4773" max="4774" width="16.42578125" style="71" customWidth="1"/>
    <col min="4775" max="4775" width="16.28515625" style="71" customWidth="1"/>
    <col min="4776" max="4776" width="17" style="71" customWidth="1"/>
    <col min="4777" max="4777" width="14.7109375" style="71" customWidth="1"/>
    <col min="4778" max="4778" width="15.5703125" style="71" customWidth="1"/>
    <col min="4779" max="5027" width="11.5703125" style="71"/>
    <col min="5028" max="5028" width="47.7109375" style="71" customWidth="1"/>
    <col min="5029" max="5030" width="16.42578125" style="71" customWidth="1"/>
    <col min="5031" max="5031" width="16.28515625" style="71" customWidth="1"/>
    <col min="5032" max="5032" width="17" style="71" customWidth="1"/>
    <col min="5033" max="5033" width="14.7109375" style="71" customWidth="1"/>
    <col min="5034" max="5034" width="15.5703125" style="71" customWidth="1"/>
    <col min="5035" max="5283" width="11.5703125" style="71"/>
    <col min="5284" max="5284" width="47.7109375" style="71" customWidth="1"/>
    <col min="5285" max="5286" width="16.42578125" style="71" customWidth="1"/>
    <col min="5287" max="5287" width="16.28515625" style="71" customWidth="1"/>
    <col min="5288" max="5288" width="17" style="71" customWidth="1"/>
    <col min="5289" max="5289" width="14.7109375" style="71" customWidth="1"/>
    <col min="5290" max="5290" width="15.5703125" style="71" customWidth="1"/>
    <col min="5291" max="5539" width="11.5703125" style="71"/>
    <col min="5540" max="5540" width="47.7109375" style="71" customWidth="1"/>
    <col min="5541" max="5542" width="16.42578125" style="71" customWidth="1"/>
    <col min="5543" max="5543" width="16.28515625" style="71" customWidth="1"/>
    <col min="5544" max="5544" width="17" style="71" customWidth="1"/>
    <col min="5545" max="5545" width="14.7109375" style="71" customWidth="1"/>
    <col min="5546" max="5546" width="15.5703125" style="71" customWidth="1"/>
    <col min="5547" max="5795" width="11.5703125" style="71"/>
    <col min="5796" max="5796" width="47.7109375" style="71" customWidth="1"/>
    <col min="5797" max="5798" width="16.42578125" style="71" customWidth="1"/>
    <col min="5799" max="5799" width="16.28515625" style="71" customWidth="1"/>
    <col min="5800" max="5800" width="17" style="71" customWidth="1"/>
    <col min="5801" max="5801" width="14.7109375" style="71" customWidth="1"/>
    <col min="5802" max="5802" width="15.5703125" style="71" customWidth="1"/>
    <col min="5803" max="6051" width="11.5703125" style="71"/>
    <col min="6052" max="6052" width="47.7109375" style="71" customWidth="1"/>
    <col min="6053" max="6054" width="16.42578125" style="71" customWidth="1"/>
    <col min="6055" max="6055" width="16.28515625" style="71" customWidth="1"/>
    <col min="6056" max="6056" width="17" style="71" customWidth="1"/>
    <col min="6057" max="6057" width="14.7109375" style="71" customWidth="1"/>
    <col min="6058" max="6058" width="15.5703125" style="71" customWidth="1"/>
    <col min="6059" max="6307" width="11.5703125" style="71"/>
    <col min="6308" max="6308" width="47.7109375" style="71" customWidth="1"/>
    <col min="6309" max="6310" width="16.42578125" style="71" customWidth="1"/>
    <col min="6311" max="6311" width="16.28515625" style="71" customWidth="1"/>
    <col min="6312" max="6312" width="17" style="71" customWidth="1"/>
    <col min="6313" max="6313" width="14.7109375" style="71" customWidth="1"/>
    <col min="6314" max="6314" width="15.5703125" style="71" customWidth="1"/>
    <col min="6315" max="6563" width="11.5703125" style="71"/>
    <col min="6564" max="6564" width="47.7109375" style="71" customWidth="1"/>
    <col min="6565" max="6566" width="16.42578125" style="71" customWidth="1"/>
    <col min="6567" max="6567" width="16.28515625" style="71" customWidth="1"/>
    <col min="6568" max="6568" width="17" style="71" customWidth="1"/>
    <col min="6569" max="6569" width="14.7109375" style="71" customWidth="1"/>
    <col min="6570" max="6570" width="15.5703125" style="71" customWidth="1"/>
    <col min="6571" max="6819" width="11.5703125" style="71"/>
    <col min="6820" max="6820" width="47.7109375" style="71" customWidth="1"/>
    <col min="6821" max="6822" width="16.42578125" style="71" customWidth="1"/>
    <col min="6823" max="6823" width="16.28515625" style="71" customWidth="1"/>
    <col min="6824" max="6824" width="17" style="71" customWidth="1"/>
    <col min="6825" max="6825" width="14.7109375" style="71" customWidth="1"/>
    <col min="6826" max="6826" width="15.5703125" style="71" customWidth="1"/>
    <col min="6827" max="7075" width="11.5703125" style="71"/>
    <col min="7076" max="7076" width="47.7109375" style="71" customWidth="1"/>
    <col min="7077" max="7078" width="16.42578125" style="71" customWidth="1"/>
    <col min="7079" max="7079" width="16.28515625" style="71" customWidth="1"/>
    <col min="7080" max="7080" width="17" style="71" customWidth="1"/>
    <col min="7081" max="7081" width="14.7109375" style="71" customWidth="1"/>
    <col min="7082" max="7082" width="15.5703125" style="71" customWidth="1"/>
    <col min="7083" max="7331" width="11.5703125" style="71"/>
    <col min="7332" max="7332" width="47.7109375" style="71" customWidth="1"/>
    <col min="7333" max="7334" width="16.42578125" style="71" customWidth="1"/>
    <col min="7335" max="7335" width="16.28515625" style="71" customWidth="1"/>
    <col min="7336" max="7336" width="17" style="71" customWidth="1"/>
    <col min="7337" max="7337" width="14.7109375" style="71" customWidth="1"/>
    <col min="7338" max="7338" width="15.5703125" style="71" customWidth="1"/>
    <col min="7339" max="7587" width="11.5703125" style="71"/>
    <col min="7588" max="7588" width="47.7109375" style="71" customWidth="1"/>
    <col min="7589" max="7590" width="16.42578125" style="71" customWidth="1"/>
    <col min="7591" max="7591" width="16.28515625" style="71" customWidth="1"/>
    <col min="7592" max="7592" width="17" style="71" customWidth="1"/>
    <col min="7593" max="7593" width="14.7109375" style="71" customWidth="1"/>
    <col min="7594" max="7594" width="15.5703125" style="71" customWidth="1"/>
    <col min="7595" max="7843" width="11.5703125" style="71"/>
    <col min="7844" max="7844" width="47.7109375" style="71" customWidth="1"/>
    <col min="7845" max="7846" width="16.42578125" style="71" customWidth="1"/>
    <col min="7847" max="7847" width="16.28515625" style="71" customWidth="1"/>
    <col min="7848" max="7848" width="17" style="71" customWidth="1"/>
    <col min="7849" max="7849" width="14.7109375" style="71" customWidth="1"/>
    <col min="7850" max="7850" width="15.5703125" style="71" customWidth="1"/>
    <col min="7851" max="8099" width="11.5703125" style="71"/>
    <col min="8100" max="8100" width="47.7109375" style="71" customWidth="1"/>
    <col min="8101" max="8102" width="16.42578125" style="71" customWidth="1"/>
    <col min="8103" max="8103" width="16.28515625" style="71" customWidth="1"/>
    <col min="8104" max="8104" width="17" style="71" customWidth="1"/>
    <col min="8105" max="8105" width="14.7109375" style="71" customWidth="1"/>
    <col min="8106" max="8106" width="15.5703125" style="71" customWidth="1"/>
    <col min="8107" max="8355" width="11.5703125" style="71"/>
    <col min="8356" max="8356" width="47.7109375" style="71" customWidth="1"/>
    <col min="8357" max="8358" width="16.42578125" style="71" customWidth="1"/>
    <col min="8359" max="8359" width="16.28515625" style="71" customWidth="1"/>
    <col min="8360" max="8360" width="17" style="71" customWidth="1"/>
    <col min="8361" max="8361" width="14.7109375" style="71" customWidth="1"/>
    <col min="8362" max="8362" width="15.5703125" style="71" customWidth="1"/>
    <col min="8363" max="8611" width="11.5703125" style="71"/>
    <col min="8612" max="8612" width="47.7109375" style="71" customWidth="1"/>
    <col min="8613" max="8614" width="16.42578125" style="71" customWidth="1"/>
    <col min="8615" max="8615" width="16.28515625" style="71" customWidth="1"/>
    <col min="8616" max="8616" width="17" style="71" customWidth="1"/>
    <col min="8617" max="8617" width="14.7109375" style="71" customWidth="1"/>
    <col min="8618" max="8618" width="15.5703125" style="71" customWidth="1"/>
    <col min="8619" max="8867" width="11.5703125" style="71"/>
    <col min="8868" max="8868" width="47.7109375" style="71" customWidth="1"/>
    <col min="8869" max="8870" width="16.42578125" style="71" customWidth="1"/>
    <col min="8871" max="8871" width="16.28515625" style="71" customWidth="1"/>
    <col min="8872" max="8872" width="17" style="71" customWidth="1"/>
    <col min="8873" max="8873" width="14.7109375" style="71" customWidth="1"/>
    <col min="8874" max="8874" width="15.5703125" style="71" customWidth="1"/>
    <col min="8875" max="9123" width="11.5703125" style="71"/>
    <col min="9124" max="9124" width="47.7109375" style="71" customWidth="1"/>
    <col min="9125" max="9126" width="16.42578125" style="71" customWidth="1"/>
    <col min="9127" max="9127" width="16.28515625" style="71" customWidth="1"/>
    <col min="9128" max="9128" width="17" style="71" customWidth="1"/>
    <col min="9129" max="9129" width="14.7109375" style="71" customWidth="1"/>
    <col min="9130" max="9130" width="15.5703125" style="71" customWidth="1"/>
    <col min="9131" max="9379" width="11.5703125" style="71"/>
    <col min="9380" max="9380" width="47.7109375" style="71" customWidth="1"/>
    <col min="9381" max="9382" width="16.42578125" style="71" customWidth="1"/>
    <col min="9383" max="9383" width="16.28515625" style="71" customWidth="1"/>
    <col min="9384" max="9384" width="17" style="71" customWidth="1"/>
    <col min="9385" max="9385" width="14.7109375" style="71" customWidth="1"/>
    <col min="9386" max="9386" width="15.5703125" style="71" customWidth="1"/>
    <col min="9387" max="9635" width="11.5703125" style="71"/>
    <col min="9636" max="9636" width="47.7109375" style="71" customWidth="1"/>
    <col min="9637" max="9638" width="16.42578125" style="71" customWidth="1"/>
    <col min="9639" max="9639" width="16.28515625" style="71" customWidth="1"/>
    <col min="9640" max="9640" width="17" style="71" customWidth="1"/>
    <col min="9641" max="9641" width="14.7109375" style="71" customWidth="1"/>
    <col min="9642" max="9642" width="15.5703125" style="71" customWidth="1"/>
    <col min="9643" max="9891" width="11.5703125" style="71"/>
    <col min="9892" max="9892" width="47.7109375" style="71" customWidth="1"/>
    <col min="9893" max="9894" width="16.42578125" style="71" customWidth="1"/>
    <col min="9895" max="9895" width="16.28515625" style="71" customWidth="1"/>
    <col min="9896" max="9896" width="17" style="71" customWidth="1"/>
    <col min="9897" max="9897" width="14.7109375" style="71" customWidth="1"/>
    <col min="9898" max="9898" width="15.5703125" style="71" customWidth="1"/>
    <col min="9899" max="10147" width="11.5703125" style="71"/>
    <col min="10148" max="10148" width="47.7109375" style="71" customWidth="1"/>
    <col min="10149" max="10150" width="16.42578125" style="71" customWidth="1"/>
    <col min="10151" max="10151" width="16.28515625" style="71" customWidth="1"/>
    <col min="10152" max="10152" width="17" style="71" customWidth="1"/>
    <col min="10153" max="10153" width="14.7109375" style="71" customWidth="1"/>
    <col min="10154" max="10154" width="15.5703125" style="71" customWidth="1"/>
    <col min="10155" max="10403" width="11.5703125" style="71"/>
    <col min="10404" max="10404" width="47.7109375" style="71" customWidth="1"/>
    <col min="10405" max="10406" width="16.42578125" style="71" customWidth="1"/>
    <col min="10407" max="10407" width="16.28515625" style="71" customWidth="1"/>
    <col min="10408" max="10408" width="17" style="71" customWidth="1"/>
    <col min="10409" max="10409" width="14.7109375" style="71" customWidth="1"/>
    <col min="10410" max="10410" width="15.5703125" style="71" customWidth="1"/>
    <col min="10411" max="10659" width="11.5703125" style="71"/>
    <col min="10660" max="10660" width="47.7109375" style="71" customWidth="1"/>
    <col min="10661" max="10662" width="16.42578125" style="71" customWidth="1"/>
    <col min="10663" max="10663" width="16.28515625" style="71" customWidth="1"/>
    <col min="10664" max="10664" width="17" style="71" customWidth="1"/>
    <col min="10665" max="10665" width="14.7109375" style="71" customWidth="1"/>
    <col min="10666" max="10666" width="15.5703125" style="71" customWidth="1"/>
    <col min="10667" max="10915" width="11.5703125" style="71"/>
    <col min="10916" max="10916" width="47.7109375" style="71" customWidth="1"/>
    <col min="10917" max="10918" width="16.42578125" style="71" customWidth="1"/>
    <col min="10919" max="10919" width="16.28515625" style="71" customWidth="1"/>
    <col min="10920" max="10920" width="17" style="71" customWidth="1"/>
    <col min="10921" max="10921" width="14.7109375" style="71" customWidth="1"/>
    <col min="10922" max="10922" width="15.5703125" style="71" customWidth="1"/>
    <col min="10923" max="11171" width="11.5703125" style="71"/>
    <col min="11172" max="11172" width="47.7109375" style="71" customWidth="1"/>
    <col min="11173" max="11174" width="16.42578125" style="71" customWidth="1"/>
    <col min="11175" max="11175" width="16.28515625" style="71" customWidth="1"/>
    <col min="11176" max="11176" width="17" style="71" customWidth="1"/>
    <col min="11177" max="11177" width="14.7109375" style="71" customWidth="1"/>
    <col min="11178" max="11178" width="15.5703125" style="71" customWidth="1"/>
    <col min="11179" max="11427" width="11.5703125" style="71"/>
    <col min="11428" max="11428" width="47.7109375" style="71" customWidth="1"/>
    <col min="11429" max="11430" width="16.42578125" style="71" customWidth="1"/>
    <col min="11431" max="11431" width="16.28515625" style="71" customWidth="1"/>
    <col min="11432" max="11432" width="17" style="71" customWidth="1"/>
    <col min="11433" max="11433" width="14.7109375" style="71" customWidth="1"/>
    <col min="11434" max="11434" width="15.5703125" style="71" customWidth="1"/>
    <col min="11435" max="11683" width="11.5703125" style="71"/>
    <col min="11684" max="11684" width="47.7109375" style="71" customWidth="1"/>
    <col min="11685" max="11686" width="16.42578125" style="71" customWidth="1"/>
    <col min="11687" max="11687" width="16.28515625" style="71" customWidth="1"/>
    <col min="11688" max="11688" width="17" style="71" customWidth="1"/>
    <col min="11689" max="11689" width="14.7109375" style="71" customWidth="1"/>
    <col min="11690" max="11690" width="15.5703125" style="71" customWidth="1"/>
    <col min="11691" max="11939" width="11.5703125" style="71"/>
    <col min="11940" max="11940" width="47.7109375" style="71" customWidth="1"/>
    <col min="11941" max="11942" width="16.42578125" style="71" customWidth="1"/>
    <col min="11943" max="11943" width="16.28515625" style="71" customWidth="1"/>
    <col min="11944" max="11944" width="17" style="71" customWidth="1"/>
    <col min="11945" max="11945" width="14.7109375" style="71" customWidth="1"/>
    <col min="11946" max="11946" width="15.5703125" style="71" customWidth="1"/>
    <col min="11947" max="12195" width="11.5703125" style="71"/>
    <col min="12196" max="12196" width="47.7109375" style="71" customWidth="1"/>
    <col min="12197" max="12198" width="16.42578125" style="71" customWidth="1"/>
    <col min="12199" max="12199" width="16.28515625" style="71" customWidth="1"/>
    <col min="12200" max="12200" width="17" style="71" customWidth="1"/>
    <col min="12201" max="12201" width="14.7109375" style="71" customWidth="1"/>
    <col min="12202" max="12202" width="15.5703125" style="71" customWidth="1"/>
    <col min="12203" max="12451" width="11.5703125" style="71"/>
    <col min="12452" max="12452" width="47.7109375" style="71" customWidth="1"/>
    <col min="12453" max="12454" width="16.42578125" style="71" customWidth="1"/>
    <col min="12455" max="12455" width="16.28515625" style="71" customWidth="1"/>
    <col min="12456" max="12456" width="17" style="71" customWidth="1"/>
    <col min="12457" max="12457" width="14.7109375" style="71" customWidth="1"/>
    <col min="12458" max="12458" width="15.5703125" style="71" customWidth="1"/>
    <col min="12459" max="12707" width="11.5703125" style="71"/>
    <col min="12708" max="12708" width="47.7109375" style="71" customWidth="1"/>
    <col min="12709" max="12710" width="16.42578125" style="71" customWidth="1"/>
    <col min="12711" max="12711" width="16.28515625" style="71" customWidth="1"/>
    <col min="12712" max="12712" width="17" style="71" customWidth="1"/>
    <col min="12713" max="12713" width="14.7109375" style="71" customWidth="1"/>
    <col min="12714" max="12714" width="15.5703125" style="71" customWidth="1"/>
    <col min="12715" max="12963" width="11.5703125" style="71"/>
    <col min="12964" max="12964" width="47.7109375" style="71" customWidth="1"/>
    <col min="12965" max="12966" width="16.42578125" style="71" customWidth="1"/>
    <col min="12967" max="12967" width="16.28515625" style="71" customWidth="1"/>
    <col min="12968" max="12968" width="17" style="71" customWidth="1"/>
    <col min="12969" max="12969" width="14.7109375" style="71" customWidth="1"/>
    <col min="12970" max="12970" width="15.5703125" style="71" customWidth="1"/>
    <col min="12971" max="13219" width="11.5703125" style="71"/>
    <col min="13220" max="13220" width="47.7109375" style="71" customWidth="1"/>
    <col min="13221" max="13222" width="16.42578125" style="71" customWidth="1"/>
    <col min="13223" max="13223" width="16.28515625" style="71" customWidth="1"/>
    <col min="13224" max="13224" width="17" style="71" customWidth="1"/>
    <col min="13225" max="13225" width="14.7109375" style="71" customWidth="1"/>
    <col min="13226" max="13226" width="15.5703125" style="71" customWidth="1"/>
    <col min="13227" max="13475" width="11.5703125" style="71"/>
    <col min="13476" max="13476" width="47.7109375" style="71" customWidth="1"/>
    <col min="13477" max="13478" width="16.42578125" style="71" customWidth="1"/>
    <col min="13479" max="13479" width="16.28515625" style="71" customWidth="1"/>
    <col min="13480" max="13480" width="17" style="71" customWidth="1"/>
    <col min="13481" max="13481" width="14.7109375" style="71" customWidth="1"/>
    <col min="13482" max="13482" width="15.5703125" style="71" customWidth="1"/>
    <col min="13483" max="13731" width="11.5703125" style="71"/>
    <col min="13732" max="13732" width="47.7109375" style="71" customWidth="1"/>
    <col min="13733" max="13734" width="16.42578125" style="71" customWidth="1"/>
    <col min="13735" max="13735" width="16.28515625" style="71" customWidth="1"/>
    <col min="13736" max="13736" width="17" style="71" customWidth="1"/>
    <col min="13737" max="13737" width="14.7109375" style="71" customWidth="1"/>
    <col min="13738" max="13738" width="15.5703125" style="71" customWidth="1"/>
    <col min="13739" max="13987" width="11.5703125" style="71"/>
    <col min="13988" max="13988" width="47.7109375" style="71" customWidth="1"/>
    <col min="13989" max="13990" width="16.42578125" style="71" customWidth="1"/>
    <col min="13991" max="13991" width="16.28515625" style="71" customWidth="1"/>
    <col min="13992" max="13992" width="17" style="71" customWidth="1"/>
    <col min="13993" max="13993" width="14.7109375" style="71" customWidth="1"/>
    <col min="13994" max="13994" width="15.5703125" style="71" customWidth="1"/>
    <col min="13995" max="14243" width="11.5703125" style="71"/>
    <col min="14244" max="14244" width="47.7109375" style="71" customWidth="1"/>
    <col min="14245" max="14246" width="16.42578125" style="71" customWidth="1"/>
    <col min="14247" max="14247" width="16.28515625" style="71" customWidth="1"/>
    <col min="14248" max="14248" width="17" style="71" customWidth="1"/>
    <col min="14249" max="14249" width="14.7109375" style="71" customWidth="1"/>
    <col min="14250" max="14250" width="15.5703125" style="71" customWidth="1"/>
    <col min="14251" max="14499" width="11.5703125" style="71"/>
    <col min="14500" max="14500" width="47.7109375" style="71" customWidth="1"/>
    <col min="14501" max="14502" width="16.42578125" style="71" customWidth="1"/>
    <col min="14503" max="14503" width="16.28515625" style="71" customWidth="1"/>
    <col min="14504" max="14504" width="17" style="71" customWidth="1"/>
    <col min="14505" max="14505" width="14.7109375" style="71" customWidth="1"/>
    <col min="14506" max="14506" width="15.5703125" style="71" customWidth="1"/>
    <col min="14507" max="14755" width="11.5703125" style="71"/>
    <col min="14756" max="14756" width="47.7109375" style="71" customWidth="1"/>
    <col min="14757" max="14758" width="16.42578125" style="71" customWidth="1"/>
    <col min="14759" max="14759" width="16.28515625" style="71" customWidth="1"/>
    <col min="14760" max="14760" width="17" style="71" customWidth="1"/>
    <col min="14761" max="14761" width="14.7109375" style="71" customWidth="1"/>
    <col min="14762" max="14762" width="15.5703125" style="71" customWidth="1"/>
    <col min="14763" max="15011" width="11.5703125" style="71"/>
    <col min="15012" max="15012" width="47.7109375" style="71" customWidth="1"/>
    <col min="15013" max="15014" width="16.42578125" style="71" customWidth="1"/>
    <col min="15015" max="15015" width="16.28515625" style="71" customWidth="1"/>
    <col min="15016" max="15016" width="17" style="71" customWidth="1"/>
    <col min="15017" max="15017" width="14.7109375" style="71" customWidth="1"/>
    <col min="15018" max="15018" width="15.5703125" style="71" customWidth="1"/>
    <col min="15019" max="15267" width="11.5703125" style="71"/>
    <col min="15268" max="15268" width="47.7109375" style="71" customWidth="1"/>
    <col min="15269" max="15270" width="16.42578125" style="71" customWidth="1"/>
    <col min="15271" max="15271" width="16.28515625" style="71" customWidth="1"/>
    <col min="15272" max="15272" width="17" style="71" customWidth="1"/>
    <col min="15273" max="15273" width="14.7109375" style="71" customWidth="1"/>
    <col min="15274" max="15274" width="15.5703125" style="71" customWidth="1"/>
    <col min="15275" max="15523" width="11.5703125" style="71"/>
    <col min="15524" max="15524" width="47.7109375" style="71" customWidth="1"/>
    <col min="15525" max="15526" width="16.42578125" style="71" customWidth="1"/>
    <col min="15527" max="15527" width="16.28515625" style="71" customWidth="1"/>
    <col min="15528" max="15528" width="17" style="71" customWidth="1"/>
    <col min="15529" max="15529" width="14.7109375" style="71" customWidth="1"/>
    <col min="15530" max="15530" width="15.5703125" style="71" customWidth="1"/>
    <col min="15531" max="15779" width="11.5703125" style="71"/>
    <col min="15780" max="15780" width="47.7109375" style="71" customWidth="1"/>
    <col min="15781" max="15782" width="16.42578125" style="71" customWidth="1"/>
    <col min="15783" max="15783" width="16.28515625" style="71" customWidth="1"/>
    <col min="15784" max="15784" width="17" style="71" customWidth="1"/>
    <col min="15785" max="15785" width="14.7109375" style="71" customWidth="1"/>
    <col min="15786" max="15786" width="15.5703125" style="71" customWidth="1"/>
    <col min="15787" max="16035" width="11.5703125" style="71"/>
    <col min="16036" max="16036" width="47.7109375" style="71" customWidth="1"/>
    <col min="16037" max="16038" width="16.42578125" style="71" customWidth="1"/>
    <col min="16039" max="16039" width="16.28515625" style="71" customWidth="1"/>
    <col min="16040" max="16040" width="17" style="71" customWidth="1"/>
    <col min="16041" max="16041" width="14.7109375" style="71" customWidth="1"/>
    <col min="16042" max="16042" width="15.5703125" style="71" customWidth="1"/>
    <col min="16043" max="16384" width="11.5703125" style="71"/>
  </cols>
  <sheetData>
    <row r="1" spans="1:7" x14ac:dyDescent="0.25">
      <c r="A1" s="167" t="s">
        <v>436</v>
      </c>
      <c r="B1" s="167"/>
      <c r="C1" s="167"/>
      <c r="D1" s="167"/>
      <c r="E1" s="167"/>
      <c r="F1" s="167"/>
      <c r="G1" s="167"/>
    </row>
    <row r="2" spans="1:7" x14ac:dyDescent="0.25">
      <c r="A2" s="132" t="str">
        <f>'Formato 1'!A2</f>
        <v>MUNICIPIO DE ACAMBARO, GTO.</v>
      </c>
      <c r="B2" s="133"/>
      <c r="C2" s="133"/>
      <c r="D2" s="133"/>
      <c r="E2" s="133"/>
      <c r="F2" s="133"/>
      <c r="G2" s="134"/>
    </row>
    <row r="3" spans="1:7" x14ac:dyDescent="0.25">
      <c r="A3" s="135" t="s">
        <v>437</v>
      </c>
      <c r="B3" s="136"/>
      <c r="C3" s="136"/>
      <c r="D3" s="136"/>
      <c r="E3" s="136"/>
      <c r="F3" s="136"/>
      <c r="G3" s="137"/>
    </row>
    <row r="4" spans="1:7" x14ac:dyDescent="0.25">
      <c r="A4" s="135" t="s">
        <v>2</v>
      </c>
      <c r="B4" s="136"/>
      <c r="C4" s="136"/>
      <c r="D4" s="136"/>
      <c r="E4" s="136"/>
      <c r="F4" s="136"/>
      <c r="G4" s="137"/>
    </row>
    <row r="5" spans="1:7" x14ac:dyDescent="0.25">
      <c r="A5" s="135" t="s">
        <v>438</v>
      </c>
      <c r="B5" s="136"/>
      <c r="C5" s="136"/>
      <c r="D5" s="136"/>
      <c r="E5" s="136"/>
      <c r="F5" s="136"/>
      <c r="G5" s="137"/>
    </row>
    <row r="6" spans="1:7" x14ac:dyDescent="0.25">
      <c r="A6" s="165" t="s">
        <v>439</v>
      </c>
      <c r="B6" s="38">
        <v>2023</v>
      </c>
      <c r="C6" s="165">
        <f>+B6+1</f>
        <v>2024</v>
      </c>
      <c r="D6" s="165">
        <f>+C6+1</f>
        <v>2025</v>
      </c>
      <c r="E6" s="165">
        <f>+D6+1</f>
        <v>2026</v>
      </c>
      <c r="F6" s="165">
        <f>+E6+1</f>
        <v>2027</v>
      </c>
      <c r="G6" s="165">
        <f>+F6+1</f>
        <v>2028</v>
      </c>
    </row>
    <row r="7" spans="1:7" ht="83.25" customHeight="1" x14ac:dyDescent="0.25">
      <c r="A7" s="166"/>
      <c r="B7" s="72" t="s">
        <v>440</v>
      </c>
      <c r="C7" s="166"/>
      <c r="D7" s="166"/>
      <c r="E7" s="166"/>
      <c r="F7" s="166"/>
      <c r="G7" s="166"/>
    </row>
    <row r="8" spans="1:7" ht="30" x14ac:dyDescent="0.25">
      <c r="A8" s="73" t="s">
        <v>441</v>
      </c>
      <c r="B8" s="36">
        <f>SUM(B9:B20)</f>
        <v>300239762.54000002</v>
      </c>
      <c r="C8" s="36">
        <f t="shared" ref="C8:G8" si="0">SUM(C9:C20)</f>
        <v>315251750.667</v>
      </c>
      <c r="D8" s="36">
        <f t="shared" si="0"/>
        <v>331014338.20035011</v>
      </c>
      <c r="E8" s="36">
        <f t="shared" si="0"/>
        <v>347565055.1103676</v>
      </c>
      <c r="F8" s="36">
        <f t="shared" si="0"/>
        <v>364943307.86588603</v>
      </c>
      <c r="G8" s="36">
        <f t="shared" si="0"/>
        <v>383190473.25918025</v>
      </c>
    </row>
    <row r="9" spans="1:7" x14ac:dyDescent="0.25">
      <c r="A9" s="65" t="s">
        <v>238</v>
      </c>
      <c r="B9" s="62">
        <v>62582989.450000003</v>
      </c>
      <c r="C9" s="62">
        <v>65712138.922500007</v>
      </c>
      <c r="D9" s="62">
        <v>68997745.868625015</v>
      </c>
      <c r="E9" s="62">
        <v>72447633.162056267</v>
      </c>
      <c r="F9" s="62">
        <v>76070014.820159078</v>
      </c>
      <c r="G9" s="62">
        <v>79873515.561167032</v>
      </c>
    </row>
    <row r="10" spans="1:7" x14ac:dyDescent="0.25">
      <c r="A10" s="65" t="s">
        <v>239</v>
      </c>
      <c r="B10" s="62">
        <v>0</v>
      </c>
      <c r="C10" s="62">
        <v>0</v>
      </c>
      <c r="D10" s="62">
        <v>0</v>
      </c>
      <c r="E10" s="62">
        <v>0</v>
      </c>
      <c r="F10" s="62">
        <v>0</v>
      </c>
      <c r="G10" s="62">
        <v>0</v>
      </c>
    </row>
    <row r="11" spans="1:7" x14ac:dyDescent="0.25">
      <c r="A11" s="65" t="s">
        <v>240</v>
      </c>
      <c r="B11" s="62">
        <v>8076251</v>
      </c>
      <c r="C11" s="62">
        <v>8480063.5500000007</v>
      </c>
      <c r="D11" s="62">
        <v>8904066.727500001</v>
      </c>
      <c r="E11" s="62">
        <v>9349270.0638750009</v>
      </c>
      <c r="F11" s="62">
        <v>9816733.5670687519</v>
      </c>
      <c r="G11" s="62">
        <v>10307570.24542219</v>
      </c>
    </row>
    <row r="12" spans="1:7" x14ac:dyDescent="0.25">
      <c r="A12" s="65" t="s">
        <v>442</v>
      </c>
      <c r="B12" s="62">
        <v>9231279.5999999996</v>
      </c>
      <c r="C12" s="62">
        <v>9692843.5800000001</v>
      </c>
      <c r="D12" s="62">
        <v>10177485.759</v>
      </c>
      <c r="E12" s="62">
        <v>10686360.046949999</v>
      </c>
      <c r="F12" s="62">
        <v>11220678.0492975</v>
      </c>
      <c r="G12" s="62">
        <v>11781711.951762376</v>
      </c>
    </row>
    <row r="13" spans="1:7" x14ac:dyDescent="0.25">
      <c r="A13" s="65" t="s">
        <v>242</v>
      </c>
      <c r="B13" s="62">
        <v>13083622.32</v>
      </c>
      <c r="C13" s="62">
        <v>13737803.436000001</v>
      </c>
      <c r="D13" s="62">
        <v>14424693.607800001</v>
      </c>
      <c r="E13" s="62">
        <v>15145928.288190002</v>
      </c>
      <c r="F13" s="62">
        <v>15903224.702599503</v>
      </c>
      <c r="G13" s="62">
        <v>16698385.93772948</v>
      </c>
    </row>
    <row r="14" spans="1:7" x14ac:dyDescent="0.25">
      <c r="A14" s="65" t="s">
        <v>243</v>
      </c>
      <c r="B14" s="62">
        <v>2899242</v>
      </c>
      <c r="C14" s="62">
        <v>3044204.1</v>
      </c>
      <c r="D14" s="62">
        <v>3196414.3050000002</v>
      </c>
      <c r="E14" s="62">
        <v>3356235.0202500005</v>
      </c>
      <c r="F14" s="62">
        <v>3524046.7712625009</v>
      </c>
      <c r="G14" s="62">
        <v>3700249.109825626</v>
      </c>
    </row>
    <row r="15" spans="1:7" ht="30" x14ac:dyDescent="0.25">
      <c r="A15" s="66" t="s">
        <v>443</v>
      </c>
      <c r="B15" s="62">
        <v>0</v>
      </c>
      <c r="C15" s="62">
        <v>0</v>
      </c>
      <c r="D15" s="62">
        <v>0</v>
      </c>
      <c r="E15" s="62">
        <v>0</v>
      </c>
      <c r="F15" s="62">
        <v>0</v>
      </c>
      <c r="G15" s="62">
        <v>0</v>
      </c>
    </row>
    <row r="16" spans="1:7" x14ac:dyDescent="0.25">
      <c r="A16" s="66" t="s">
        <v>444</v>
      </c>
      <c r="B16" s="62">
        <v>151722674.49000004</v>
      </c>
      <c r="C16" s="62">
        <v>159308808.21450004</v>
      </c>
      <c r="D16" s="62">
        <v>167274248.62522504</v>
      </c>
      <c r="E16" s="62">
        <v>175637961.05648631</v>
      </c>
      <c r="F16" s="62">
        <v>184419859.10931063</v>
      </c>
      <c r="G16" s="62">
        <v>193640852.06477615</v>
      </c>
    </row>
    <row r="17" spans="1:7" x14ac:dyDescent="0.25">
      <c r="A17" s="67" t="s">
        <v>445</v>
      </c>
      <c r="B17" s="62">
        <v>1729687.73</v>
      </c>
      <c r="C17" s="62">
        <v>1816172.1165</v>
      </c>
      <c r="D17" s="62">
        <v>1906980.722325</v>
      </c>
      <c r="E17" s="62">
        <v>2002329.7584412501</v>
      </c>
      <c r="F17" s="62">
        <v>2102446.2463633125</v>
      </c>
      <c r="G17" s="62">
        <v>2207568.5586814783</v>
      </c>
    </row>
    <row r="18" spans="1:7" x14ac:dyDescent="0.25">
      <c r="A18" s="65" t="s">
        <v>263</v>
      </c>
      <c r="B18" s="62">
        <v>23597250</v>
      </c>
      <c r="C18" s="62">
        <v>24777112.5</v>
      </c>
      <c r="D18" s="62">
        <v>26015968.125</v>
      </c>
      <c r="E18" s="62">
        <v>27316766.53125</v>
      </c>
      <c r="F18" s="62">
        <v>28682604.857812501</v>
      </c>
      <c r="G18" s="62">
        <v>30116735.100703128</v>
      </c>
    </row>
    <row r="19" spans="1:7" x14ac:dyDescent="0.25">
      <c r="A19" s="65" t="s">
        <v>264</v>
      </c>
      <c r="B19" s="62">
        <v>0</v>
      </c>
      <c r="C19" s="62">
        <v>0</v>
      </c>
      <c r="D19" s="62">
        <v>0</v>
      </c>
      <c r="E19" s="62">
        <v>0</v>
      </c>
      <c r="F19" s="62">
        <v>0</v>
      </c>
      <c r="G19" s="62">
        <v>0</v>
      </c>
    </row>
    <row r="20" spans="1:7" x14ac:dyDescent="0.25">
      <c r="A20" s="65" t="s">
        <v>446</v>
      </c>
      <c r="B20" s="62">
        <v>27316765.949999996</v>
      </c>
      <c r="C20" s="62">
        <v>28682604.247499995</v>
      </c>
      <c r="D20" s="62">
        <v>30116734.459874995</v>
      </c>
      <c r="E20" s="62">
        <v>31622571.182868745</v>
      </c>
      <c r="F20" s="62">
        <v>33203699.742012184</v>
      </c>
      <c r="G20" s="62">
        <v>34863884.729112796</v>
      </c>
    </row>
    <row r="21" spans="1:7" x14ac:dyDescent="0.25">
      <c r="A21" s="62"/>
      <c r="B21" s="62"/>
      <c r="C21" s="62"/>
      <c r="D21" s="62"/>
      <c r="E21" s="62"/>
      <c r="F21" s="62"/>
      <c r="G21" s="62"/>
    </row>
    <row r="22" spans="1:7" x14ac:dyDescent="0.25">
      <c r="A22" s="68" t="s">
        <v>447</v>
      </c>
      <c r="B22" s="12">
        <f>SUM(B23:B27)</f>
        <v>156957905</v>
      </c>
      <c r="C22" s="12">
        <f t="shared" ref="C22:G22" si="1">SUM(C23:C27)</f>
        <v>164805800.25</v>
      </c>
      <c r="D22" s="12">
        <f t="shared" si="1"/>
        <v>173046090.26250002</v>
      </c>
      <c r="E22" s="12">
        <f t="shared" si="1"/>
        <v>181698394.77562502</v>
      </c>
      <c r="F22" s="12">
        <f t="shared" si="1"/>
        <v>190783314.51440629</v>
      </c>
      <c r="G22" s="12">
        <f t="shared" si="1"/>
        <v>200322480.24012661</v>
      </c>
    </row>
    <row r="23" spans="1:7" x14ac:dyDescent="0.25">
      <c r="A23" s="65" t="s">
        <v>448</v>
      </c>
      <c r="B23" s="62">
        <v>156957905</v>
      </c>
      <c r="C23" s="62">
        <v>164805800.25</v>
      </c>
      <c r="D23" s="62">
        <v>173046090.26250002</v>
      </c>
      <c r="E23" s="62">
        <v>181698394.77562502</v>
      </c>
      <c r="F23" s="62">
        <v>190783314.51440629</v>
      </c>
      <c r="G23" s="62">
        <v>200322480.24012661</v>
      </c>
    </row>
    <row r="24" spans="1:7" x14ac:dyDescent="0.25">
      <c r="A24" s="65" t="s">
        <v>449</v>
      </c>
      <c r="B24" s="62">
        <v>0</v>
      </c>
      <c r="C24" s="62">
        <v>0</v>
      </c>
      <c r="D24" s="62">
        <v>0</v>
      </c>
      <c r="E24" s="62">
        <v>0</v>
      </c>
      <c r="F24" s="62">
        <v>0</v>
      </c>
      <c r="G24" s="62">
        <v>0</v>
      </c>
    </row>
    <row r="25" spans="1:7" x14ac:dyDescent="0.25">
      <c r="A25" s="65" t="s">
        <v>450</v>
      </c>
      <c r="B25" s="62">
        <v>0</v>
      </c>
      <c r="C25" s="62">
        <v>0</v>
      </c>
      <c r="D25" s="62">
        <v>0</v>
      </c>
      <c r="E25" s="62">
        <v>0</v>
      </c>
      <c r="F25" s="62">
        <v>0</v>
      </c>
      <c r="G25" s="62">
        <v>0</v>
      </c>
    </row>
    <row r="26" spans="1:7" ht="30" x14ac:dyDescent="0.25">
      <c r="A26" s="66" t="s">
        <v>289</v>
      </c>
      <c r="B26" s="62">
        <v>0</v>
      </c>
      <c r="C26" s="62">
        <v>0</v>
      </c>
      <c r="D26" s="62">
        <v>0</v>
      </c>
      <c r="E26" s="62">
        <v>0</v>
      </c>
      <c r="F26" s="62">
        <v>0</v>
      </c>
      <c r="G26" s="62">
        <v>0</v>
      </c>
    </row>
    <row r="27" spans="1:7" x14ac:dyDescent="0.25">
      <c r="A27" s="65" t="s">
        <v>290</v>
      </c>
      <c r="B27" s="62">
        <v>0</v>
      </c>
      <c r="C27" s="62">
        <v>0</v>
      </c>
      <c r="D27" s="62">
        <v>0</v>
      </c>
      <c r="E27" s="62">
        <v>0</v>
      </c>
      <c r="F27" s="62">
        <v>0</v>
      </c>
      <c r="G27" s="62">
        <v>0</v>
      </c>
    </row>
    <row r="28" spans="1:7" x14ac:dyDescent="0.25">
      <c r="A28" s="62"/>
      <c r="B28" s="62"/>
      <c r="C28" s="62"/>
      <c r="D28" s="62"/>
      <c r="E28" s="62"/>
      <c r="F28" s="62"/>
      <c r="G28" s="62"/>
    </row>
    <row r="29" spans="1:7" x14ac:dyDescent="0.25">
      <c r="A29" s="68" t="s">
        <v>451</v>
      </c>
      <c r="B29" s="12">
        <f>B30</f>
        <v>0</v>
      </c>
      <c r="C29" s="12">
        <f t="shared" ref="C29:G29" si="2">C30</f>
        <v>0</v>
      </c>
      <c r="D29" s="12">
        <f t="shared" si="2"/>
        <v>0</v>
      </c>
      <c r="E29" s="12">
        <f t="shared" si="2"/>
        <v>0</v>
      </c>
      <c r="F29" s="12">
        <f t="shared" si="2"/>
        <v>0</v>
      </c>
      <c r="G29" s="12">
        <f t="shared" si="2"/>
        <v>0</v>
      </c>
    </row>
    <row r="30" spans="1:7" x14ac:dyDescent="0.25">
      <c r="A30" s="65" t="s">
        <v>293</v>
      </c>
      <c r="B30" s="62">
        <v>0</v>
      </c>
      <c r="C30" s="62">
        <v>0</v>
      </c>
      <c r="D30" s="62">
        <v>0</v>
      </c>
      <c r="E30" s="62">
        <v>0</v>
      </c>
      <c r="F30" s="62">
        <v>0</v>
      </c>
      <c r="G30" s="62">
        <v>0</v>
      </c>
    </row>
    <row r="31" spans="1:7" x14ac:dyDescent="0.25">
      <c r="A31" s="62"/>
      <c r="B31" s="62"/>
      <c r="C31" s="62"/>
      <c r="D31" s="62"/>
      <c r="E31" s="62"/>
      <c r="F31" s="62"/>
      <c r="G31" s="62"/>
    </row>
    <row r="32" spans="1:7" x14ac:dyDescent="0.25">
      <c r="A32" s="74" t="s">
        <v>452</v>
      </c>
      <c r="B32" s="12">
        <f>B29+B22+B8</f>
        <v>457197667.54000002</v>
      </c>
      <c r="C32" s="12">
        <f t="shared" ref="C32:F32" si="3">C29+C22+C8</f>
        <v>480057550.917</v>
      </c>
      <c r="D32" s="12">
        <f t="shared" si="3"/>
        <v>504060428.46285009</v>
      </c>
      <c r="E32" s="12">
        <f t="shared" si="3"/>
        <v>529263449.88599265</v>
      </c>
      <c r="F32" s="12">
        <f t="shared" si="3"/>
        <v>555726622.3802923</v>
      </c>
      <c r="G32" s="12">
        <f>G29+G22+G8</f>
        <v>583512953.49930692</v>
      </c>
    </row>
    <row r="33" spans="1:7" x14ac:dyDescent="0.25">
      <c r="A33" s="62"/>
      <c r="B33" s="62"/>
      <c r="C33" s="62"/>
      <c r="D33" s="62"/>
      <c r="E33" s="62"/>
      <c r="F33" s="62"/>
      <c r="G33" s="62"/>
    </row>
    <row r="34" spans="1:7" x14ac:dyDescent="0.25">
      <c r="A34" s="68" t="s">
        <v>295</v>
      </c>
      <c r="B34" s="12"/>
      <c r="C34" s="12"/>
      <c r="D34" s="12"/>
      <c r="E34" s="12"/>
      <c r="F34" s="12"/>
      <c r="G34" s="12"/>
    </row>
    <row r="35" spans="1:7" ht="45" customHeight="1" x14ac:dyDescent="0.25">
      <c r="A35" s="75" t="s">
        <v>453</v>
      </c>
      <c r="B35" s="62">
        <v>0</v>
      </c>
      <c r="C35" s="62">
        <v>0</v>
      </c>
      <c r="D35" s="62">
        <v>0</v>
      </c>
      <c r="E35" s="62">
        <v>0</v>
      </c>
      <c r="F35" s="62">
        <v>0</v>
      </c>
      <c r="G35" s="62">
        <v>0</v>
      </c>
    </row>
    <row r="36" spans="1:7" ht="45" customHeight="1" x14ac:dyDescent="0.25">
      <c r="A36" s="75" t="s">
        <v>297</v>
      </c>
      <c r="B36" s="62">
        <v>0</v>
      </c>
      <c r="C36" s="62">
        <v>0</v>
      </c>
      <c r="D36" s="62">
        <v>0</v>
      </c>
      <c r="E36" s="62">
        <v>0</v>
      </c>
      <c r="F36" s="62">
        <v>0</v>
      </c>
      <c r="G36" s="62">
        <v>0</v>
      </c>
    </row>
    <row r="37" spans="1:7" x14ac:dyDescent="0.25">
      <c r="A37" s="68" t="s">
        <v>454</v>
      </c>
      <c r="B37" s="12">
        <f>B36+B35</f>
        <v>0</v>
      </c>
      <c r="C37" s="12">
        <f t="shared" ref="C37:F37" si="4">C36+C35</f>
        <v>0</v>
      </c>
      <c r="D37" s="12">
        <f t="shared" si="4"/>
        <v>0</v>
      </c>
      <c r="E37" s="12">
        <f t="shared" si="4"/>
        <v>0</v>
      </c>
      <c r="F37" s="12">
        <f t="shared" si="4"/>
        <v>0</v>
      </c>
      <c r="G37" s="12">
        <f>G36+G35</f>
        <v>0</v>
      </c>
    </row>
    <row r="38" spans="1:7" x14ac:dyDescent="0.25">
      <c r="A38" s="76"/>
      <c r="B38" s="70"/>
      <c r="C38" s="70"/>
      <c r="D38" s="70"/>
      <c r="E38" s="70"/>
      <c r="F38" s="70"/>
      <c r="G38" s="70"/>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FJ6:FN7 PF6:PJ7 ZB6:ZF7 AIX6:AJB7 AST6:ASX7 BCP6:BCT7 BML6:BMP7 BWH6:BWL7 CGD6:CGH7 CPZ6:CQD7 CZV6:CZZ7 DJR6:DJV7 DTN6:DTR7 EDJ6:EDN7 ENF6:ENJ7 EXB6:EXF7 FGX6:FHB7 FQT6:FQX7 GAP6:GAT7 GKL6:GKP7 GUH6:GUL7 HED6:HEH7 HNZ6:HOD7 HXV6:HXZ7 IHR6:IHV7 IRN6:IRR7 JBJ6:JBN7 JLF6:JLJ7 JVB6:JVF7 KEX6:KFB7 KOT6:KOX7 KYP6:KYT7 LIL6:LIP7 LSH6:LSL7 MCD6:MCH7 MLZ6:MMD7 MVV6:MVZ7 NFR6:NFV7 NPN6:NPR7 NZJ6:NZN7 OJF6:OJJ7 OTB6:OTF7 PCX6:PDB7 PMT6:PMX7 PWP6:PWT7 QGL6:QGP7 QQH6:QQL7 RAD6:RAH7 RJZ6:RKD7 RTV6:RTZ7 SDR6:SDV7 SNN6:SNR7 SXJ6:SXN7 THF6:THJ7 TRB6:TRF7 UAX6:UBB7 UKT6:UKX7 UUP6:UUT7 VEL6:VEP7 VOH6:VOL7 VYD6:VYH7 WHZ6:WID7 WRV6:WRZ7 C65542:G65543 FJ65542:FN65543 PF65542:PJ65543 ZB65542:ZF65543 AIX65542:AJB65543 AST65542:ASX65543 BCP65542:BCT65543 BML65542:BMP65543 BWH65542:BWL65543 CGD65542:CGH65543 CPZ65542:CQD65543 CZV65542:CZZ65543 DJR65542:DJV65543 DTN65542:DTR65543 EDJ65542:EDN65543 ENF65542:ENJ65543 EXB65542:EXF65543 FGX65542:FHB65543 FQT65542:FQX65543 GAP65542:GAT65543 GKL65542:GKP65543 GUH65542:GUL65543 HED65542:HEH65543 HNZ65542:HOD65543 HXV65542:HXZ65543 IHR65542:IHV65543 IRN65542:IRR65543 JBJ65542:JBN65543 JLF65542:JLJ65543 JVB65542:JVF65543 KEX65542:KFB65543 KOT65542:KOX65543 KYP65542:KYT65543 LIL65542:LIP65543 LSH65542:LSL65543 MCD65542:MCH65543 MLZ65542:MMD65543 MVV65542:MVZ65543 NFR65542:NFV65543 NPN65542:NPR65543 NZJ65542:NZN65543 OJF65542:OJJ65543 OTB65542:OTF65543 PCX65542:PDB65543 PMT65542:PMX65543 PWP65542:PWT65543 QGL65542:QGP65543 QQH65542:QQL65543 RAD65542:RAH65543 RJZ65542:RKD65543 RTV65542:RTZ65543 SDR65542:SDV65543 SNN65542:SNR65543 SXJ65542:SXN65543 THF65542:THJ65543 TRB65542:TRF65543 UAX65542:UBB65543 UKT65542:UKX65543 UUP65542:UUT65543 VEL65542:VEP65543 VOH65542:VOL65543 VYD65542:VYH65543 WHZ65542:WID65543 WRV65542:WRZ65543 C131078:G131079 FJ131078:FN131079 PF131078:PJ131079 ZB131078:ZF131079 AIX131078:AJB131079 AST131078:ASX131079 BCP131078:BCT131079 BML131078:BMP131079 BWH131078:BWL131079 CGD131078:CGH131079 CPZ131078:CQD131079 CZV131078:CZZ131079 DJR131078:DJV131079 DTN131078:DTR131079 EDJ131078:EDN131079 ENF131078:ENJ131079 EXB131078:EXF131079 FGX131078:FHB131079 FQT131078:FQX131079 GAP131078:GAT131079 GKL131078:GKP131079 GUH131078:GUL131079 HED131078:HEH131079 HNZ131078:HOD131079 HXV131078:HXZ131079 IHR131078:IHV131079 IRN131078:IRR131079 JBJ131078:JBN131079 JLF131078:JLJ131079 JVB131078:JVF131079 KEX131078:KFB131079 KOT131078:KOX131079 KYP131078:KYT131079 LIL131078:LIP131079 LSH131078:LSL131079 MCD131078:MCH131079 MLZ131078:MMD131079 MVV131078:MVZ131079 NFR131078:NFV131079 NPN131078:NPR131079 NZJ131078:NZN131079 OJF131078:OJJ131079 OTB131078:OTF131079 PCX131078:PDB131079 PMT131078:PMX131079 PWP131078:PWT131079 QGL131078:QGP131079 QQH131078:QQL131079 RAD131078:RAH131079 RJZ131078:RKD131079 RTV131078:RTZ131079 SDR131078:SDV131079 SNN131078:SNR131079 SXJ131078:SXN131079 THF131078:THJ131079 TRB131078:TRF131079 UAX131078:UBB131079 UKT131078:UKX131079 UUP131078:UUT131079 VEL131078:VEP131079 VOH131078:VOL131079 VYD131078:VYH131079 WHZ131078:WID131079 WRV131078:WRZ131079 C196614:G196615 FJ196614:FN196615 PF196614:PJ196615 ZB196614:ZF196615 AIX196614:AJB196615 AST196614:ASX196615 BCP196614:BCT196615 BML196614:BMP196615 BWH196614:BWL196615 CGD196614:CGH196615 CPZ196614:CQD196615 CZV196614:CZZ196615 DJR196614:DJV196615 DTN196614:DTR196615 EDJ196614:EDN196615 ENF196614:ENJ196615 EXB196614:EXF196615 FGX196614:FHB196615 FQT196614:FQX196615 GAP196614:GAT196615 GKL196614:GKP196615 GUH196614:GUL196615 HED196614:HEH196615 HNZ196614:HOD196615 HXV196614:HXZ196615 IHR196614:IHV196615 IRN196614:IRR196615 JBJ196614:JBN196615 JLF196614:JLJ196615 JVB196614:JVF196615 KEX196614:KFB196615 KOT196614:KOX196615 KYP196614:KYT196615 LIL196614:LIP196615 LSH196614:LSL196615 MCD196614:MCH196615 MLZ196614:MMD196615 MVV196614:MVZ196615 NFR196614:NFV196615 NPN196614:NPR196615 NZJ196614:NZN196615 OJF196614:OJJ196615 OTB196614:OTF196615 PCX196614:PDB196615 PMT196614:PMX196615 PWP196614:PWT196615 QGL196614:QGP196615 QQH196614:QQL196615 RAD196614:RAH196615 RJZ196614:RKD196615 RTV196614:RTZ196615 SDR196614:SDV196615 SNN196614:SNR196615 SXJ196614:SXN196615 THF196614:THJ196615 TRB196614:TRF196615 UAX196614:UBB196615 UKT196614:UKX196615 UUP196614:UUT196615 VEL196614:VEP196615 VOH196614:VOL196615 VYD196614:VYH196615 WHZ196614:WID196615 WRV196614:WRZ196615 C262150:G262151 FJ262150:FN262151 PF262150:PJ262151 ZB262150:ZF262151 AIX262150:AJB262151 AST262150:ASX262151 BCP262150:BCT262151 BML262150:BMP262151 BWH262150:BWL262151 CGD262150:CGH262151 CPZ262150:CQD262151 CZV262150:CZZ262151 DJR262150:DJV262151 DTN262150:DTR262151 EDJ262150:EDN262151 ENF262150:ENJ262151 EXB262150:EXF262151 FGX262150:FHB262151 FQT262150:FQX262151 GAP262150:GAT262151 GKL262150:GKP262151 GUH262150:GUL262151 HED262150:HEH262151 HNZ262150:HOD262151 HXV262150:HXZ262151 IHR262150:IHV262151 IRN262150:IRR262151 JBJ262150:JBN262151 JLF262150:JLJ262151 JVB262150:JVF262151 KEX262150:KFB262151 KOT262150:KOX262151 KYP262150:KYT262151 LIL262150:LIP262151 LSH262150:LSL262151 MCD262150:MCH262151 MLZ262150:MMD262151 MVV262150:MVZ262151 NFR262150:NFV262151 NPN262150:NPR262151 NZJ262150:NZN262151 OJF262150:OJJ262151 OTB262150:OTF262151 PCX262150:PDB262151 PMT262150:PMX262151 PWP262150:PWT262151 QGL262150:QGP262151 QQH262150:QQL262151 RAD262150:RAH262151 RJZ262150:RKD262151 RTV262150:RTZ262151 SDR262150:SDV262151 SNN262150:SNR262151 SXJ262150:SXN262151 THF262150:THJ262151 TRB262150:TRF262151 UAX262150:UBB262151 UKT262150:UKX262151 UUP262150:UUT262151 VEL262150:VEP262151 VOH262150:VOL262151 VYD262150:VYH262151 WHZ262150:WID262151 WRV262150:WRZ262151 C327686:G327687 FJ327686:FN327687 PF327686:PJ327687 ZB327686:ZF327687 AIX327686:AJB327687 AST327686:ASX327687 BCP327686:BCT327687 BML327686:BMP327687 BWH327686:BWL327687 CGD327686:CGH327687 CPZ327686:CQD327687 CZV327686:CZZ327687 DJR327686:DJV327687 DTN327686:DTR327687 EDJ327686:EDN327687 ENF327686:ENJ327687 EXB327686:EXF327687 FGX327686:FHB327687 FQT327686:FQX327687 GAP327686:GAT327687 GKL327686:GKP327687 GUH327686:GUL327687 HED327686:HEH327687 HNZ327686:HOD327687 HXV327686:HXZ327687 IHR327686:IHV327687 IRN327686:IRR327687 JBJ327686:JBN327687 JLF327686:JLJ327687 JVB327686:JVF327687 KEX327686:KFB327687 KOT327686:KOX327687 KYP327686:KYT327687 LIL327686:LIP327687 LSH327686:LSL327687 MCD327686:MCH327687 MLZ327686:MMD327687 MVV327686:MVZ327687 NFR327686:NFV327687 NPN327686:NPR327687 NZJ327686:NZN327687 OJF327686:OJJ327687 OTB327686:OTF327687 PCX327686:PDB327687 PMT327686:PMX327687 PWP327686:PWT327687 QGL327686:QGP327687 QQH327686:QQL327687 RAD327686:RAH327687 RJZ327686:RKD327687 RTV327686:RTZ327687 SDR327686:SDV327687 SNN327686:SNR327687 SXJ327686:SXN327687 THF327686:THJ327687 TRB327686:TRF327687 UAX327686:UBB327687 UKT327686:UKX327687 UUP327686:UUT327687 VEL327686:VEP327687 VOH327686:VOL327687 VYD327686:VYH327687 WHZ327686:WID327687 WRV327686:WRZ327687 C393222:G393223 FJ393222:FN393223 PF393222:PJ393223 ZB393222:ZF393223 AIX393222:AJB393223 AST393222:ASX393223 BCP393222:BCT393223 BML393222:BMP393223 BWH393222:BWL393223 CGD393222:CGH393223 CPZ393222:CQD393223 CZV393222:CZZ393223 DJR393222:DJV393223 DTN393222:DTR393223 EDJ393222:EDN393223 ENF393222:ENJ393223 EXB393222:EXF393223 FGX393222:FHB393223 FQT393222:FQX393223 GAP393222:GAT393223 GKL393222:GKP393223 GUH393222:GUL393223 HED393222:HEH393223 HNZ393222:HOD393223 HXV393222:HXZ393223 IHR393222:IHV393223 IRN393222:IRR393223 JBJ393222:JBN393223 JLF393222:JLJ393223 JVB393222:JVF393223 KEX393222:KFB393223 KOT393222:KOX393223 KYP393222:KYT393223 LIL393222:LIP393223 LSH393222:LSL393223 MCD393222:MCH393223 MLZ393222:MMD393223 MVV393222:MVZ393223 NFR393222:NFV393223 NPN393222:NPR393223 NZJ393222:NZN393223 OJF393222:OJJ393223 OTB393222:OTF393223 PCX393222:PDB393223 PMT393222:PMX393223 PWP393222:PWT393223 QGL393222:QGP393223 QQH393222:QQL393223 RAD393222:RAH393223 RJZ393222:RKD393223 RTV393222:RTZ393223 SDR393222:SDV393223 SNN393222:SNR393223 SXJ393222:SXN393223 THF393222:THJ393223 TRB393222:TRF393223 UAX393222:UBB393223 UKT393222:UKX393223 UUP393222:UUT393223 VEL393222:VEP393223 VOH393222:VOL393223 VYD393222:VYH393223 WHZ393222:WID393223 WRV393222:WRZ393223 C458758:G458759 FJ458758:FN458759 PF458758:PJ458759 ZB458758:ZF458759 AIX458758:AJB458759 AST458758:ASX458759 BCP458758:BCT458759 BML458758:BMP458759 BWH458758:BWL458759 CGD458758:CGH458759 CPZ458758:CQD458759 CZV458758:CZZ458759 DJR458758:DJV458759 DTN458758:DTR458759 EDJ458758:EDN458759 ENF458758:ENJ458759 EXB458758:EXF458759 FGX458758:FHB458759 FQT458758:FQX458759 GAP458758:GAT458759 GKL458758:GKP458759 GUH458758:GUL458759 HED458758:HEH458759 HNZ458758:HOD458759 HXV458758:HXZ458759 IHR458758:IHV458759 IRN458758:IRR458759 JBJ458758:JBN458759 JLF458758:JLJ458759 JVB458758:JVF458759 KEX458758:KFB458759 KOT458758:KOX458759 KYP458758:KYT458759 LIL458758:LIP458759 LSH458758:LSL458759 MCD458758:MCH458759 MLZ458758:MMD458759 MVV458758:MVZ458759 NFR458758:NFV458759 NPN458758:NPR458759 NZJ458758:NZN458759 OJF458758:OJJ458759 OTB458758:OTF458759 PCX458758:PDB458759 PMT458758:PMX458759 PWP458758:PWT458759 QGL458758:QGP458759 QQH458758:QQL458759 RAD458758:RAH458759 RJZ458758:RKD458759 RTV458758:RTZ458759 SDR458758:SDV458759 SNN458758:SNR458759 SXJ458758:SXN458759 THF458758:THJ458759 TRB458758:TRF458759 UAX458758:UBB458759 UKT458758:UKX458759 UUP458758:UUT458759 VEL458758:VEP458759 VOH458758:VOL458759 VYD458758:VYH458759 WHZ458758:WID458759 WRV458758:WRZ458759 C524294:G524295 FJ524294:FN524295 PF524294:PJ524295 ZB524294:ZF524295 AIX524294:AJB524295 AST524294:ASX524295 BCP524294:BCT524295 BML524294:BMP524295 BWH524294:BWL524295 CGD524294:CGH524295 CPZ524294:CQD524295 CZV524294:CZZ524295 DJR524294:DJV524295 DTN524294:DTR524295 EDJ524294:EDN524295 ENF524294:ENJ524295 EXB524294:EXF524295 FGX524294:FHB524295 FQT524294:FQX524295 GAP524294:GAT524295 GKL524294:GKP524295 GUH524294:GUL524295 HED524294:HEH524295 HNZ524294:HOD524295 HXV524294:HXZ524295 IHR524294:IHV524295 IRN524294:IRR524295 JBJ524294:JBN524295 JLF524294:JLJ524295 JVB524294:JVF524295 KEX524294:KFB524295 KOT524294:KOX524295 KYP524294:KYT524295 LIL524294:LIP524295 LSH524294:LSL524295 MCD524294:MCH524295 MLZ524294:MMD524295 MVV524294:MVZ524295 NFR524294:NFV524295 NPN524294:NPR524295 NZJ524294:NZN524295 OJF524294:OJJ524295 OTB524294:OTF524295 PCX524294:PDB524295 PMT524294:PMX524295 PWP524294:PWT524295 QGL524294:QGP524295 QQH524294:QQL524295 RAD524294:RAH524295 RJZ524294:RKD524295 RTV524294:RTZ524295 SDR524294:SDV524295 SNN524294:SNR524295 SXJ524294:SXN524295 THF524294:THJ524295 TRB524294:TRF524295 UAX524294:UBB524295 UKT524294:UKX524295 UUP524294:UUT524295 VEL524294:VEP524295 VOH524294:VOL524295 VYD524294:VYH524295 WHZ524294:WID524295 WRV524294:WRZ524295 C589830:G589831 FJ589830:FN589831 PF589830:PJ589831 ZB589830:ZF589831 AIX589830:AJB589831 AST589830:ASX589831 BCP589830:BCT589831 BML589830:BMP589831 BWH589830:BWL589831 CGD589830:CGH589831 CPZ589830:CQD589831 CZV589830:CZZ589831 DJR589830:DJV589831 DTN589830:DTR589831 EDJ589830:EDN589831 ENF589830:ENJ589831 EXB589830:EXF589831 FGX589830:FHB589831 FQT589830:FQX589831 GAP589830:GAT589831 GKL589830:GKP589831 GUH589830:GUL589831 HED589830:HEH589831 HNZ589830:HOD589831 HXV589830:HXZ589831 IHR589830:IHV589831 IRN589830:IRR589831 JBJ589830:JBN589831 JLF589830:JLJ589831 JVB589830:JVF589831 KEX589830:KFB589831 KOT589830:KOX589831 KYP589830:KYT589831 LIL589830:LIP589831 LSH589830:LSL589831 MCD589830:MCH589831 MLZ589830:MMD589831 MVV589830:MVZ589831 NFR589830:NFV589831 NPN589830:NPR589831 NZJ589830:NZN589831 OJF589830:OJJ589831 OTB589830:OTF589831 PCX589830:PDB589831 PMT589830:PMX589831 PWP589830:PWT589831 QGL589830:QGP589831 QQH589830:QQL589831 RAD589830:RAH589831 RJZ589830:RKD589831 RTV589830:RTZ589831 SDR589830:SDV589831 SNN589830:SNR589831 SXJ589830:SXN589831 THF589830:THJ589831 TRB589830:TRF589831 UAX589830:UBB589831 UKT589830:UKX589831 UUP589830:UUT589831 VEL589830:VEP589831 VOH589830:VOL589831 VYD589830:VYH589831 WHZ589830:WID589831 WRV589830:WRZ589831 C655366:G655367 FJ655366:FN655367 PF655366:PJ655367 ZB655366:ZF655367 AIX655366:AJB655367 AST655366:ASX655367 BCP655366:BCT655367 BML655366:BMP655367 BWH655366:BWL655367 CGD655366:CGH655367 CPZ655366:CQD655367 CZV655366:CZZ655367 DJR655366:DJV655367 DTN655366:DTR655367 EDJ655366:EDN655367 ENF655366:ENJ655367 EXB655366:EXF655367 FGX655366:FHB655367 FQT655366:FQX655367 GAP655366:GAT655367 GKL655366:GKP655367 GUH655366:GUL655367 HED655366:HEH655367 HNZ655366:HOD655367 HXV655366:HXZ655367 IHR655366:IHV655367 IRN655366:IRR655367 JBJ655366:JBN655367 JLF655366:JLJ655367 JVB655366:JVF655367 KEX655366:KFB655367 KOT655366:KOX655367 KYP655366:KYT655367 LIL655366:LIP655367 LSH655366:LSL655367 MCD655366:MCH655367 MLZ655366:MMD655367 MVV655366:MVZ655367 NFR655366:NFV655367 NPN655366:NPR655367 NZJ655366:NZN655367 OJF655366:OJJ655367 OTB655366:OTF655367 PCX655366:PDB655367 PMT655366:PMX655367 PWP655366:PWT655367 QGL655366:QGP655367 QQH655366:QQL655367 RAD655366:RAH655367 RJZ655366:RKD655367 RTV655366:RTZ655367 SDR655366:SDV655367 SNN655366:SNR655367 SXJ655366:SXN655367 THF655366:THJ655367 TRB655366:TRF655367 UAX655366:UBB655367 UKT655366:UKX655367 UUP655366:UUT655367 VEL655366:VEP655367 VOH655366:VOL655367 VYD655366:VYH655367 WHZ655366:WID655367 WRV655366:WRZ655367 C720902:G720903 FJ720902:FN720903 PF720902:PJ720903 ZB720902:ZF720903 AIX720902:AJB720903 AST720902:ASX720903 BCP720902:BCT720903 BML720902:BMP720903 BWH720902:BWL720903 CGD720902:CGH720903 CPZ720902:CQD720903 CZV720902:CZZ720903 DJR720902:DJV720903 DTN720902:DTR720903 EDJ720902:EDN720903 ENF720902:ENJ720903 EXB720902:EXF720903 FGX720902:FHB720903 FQT720902:FQX720903 GAP720902:GAT720903 GKL720902:GKP720903 GUH720902:GUL720903 HED720902:HEH720903 HNZ720902:HOD720903 HXV720902:HXZ720903 IHR720902:IHV720903 IRN720902:IRR720903 JBJ720902:JBN720903 JLF720902:JLJ720903 JVB720902:JVF720903 KEX720902:KFB720903 KOT720902:KOX720903 KYP720902:KYT720903 LIL720902:LIP720903 LSH720902:LSL720903 MCD720902:MCH720903 MLZ720902:MMD720903 MVV720902:MVZ720903 NFR720902:NFV720903 NPN720902:NPR720903 NZJ720902:NZN720903 OJF720902:OJJ720903 OTB720902:OTF720903 PCX720902:PDB720903 PMT720902:PMX720903 PWP720902:PWT720903 QGL720902:QGP720903 QQH720902:QQL720903 RAD720902:RAH720903 RJZ720902:RKD720903 RTV720902:RTZ720903 SDR720902:SDV720903 SNN720902:SNR720903 SXJ720902:SXN720903 THF720902:THJ720903 TRB720902:TRF720903 UAX720902:UBB720903 UKT720902:UKX720903 UUP720902:UUT720903 VEL720902:VEP720903 VOH720902:VOL720903 VYD720902:VYH720903 WHZ720902:WID720903 WRV720902:WRZ720903 C786438:G786439 FJ786438:FN786439 PF786438:PJ786439 ZB786438:ZF786439 AIX786438:AJB786439 AST786438:ASX786439 BCP786438:BCT786439 BML786438:BMP786439 BWH786438:BWL786439 CGD786438:CGH786439 CPZ786438:CQD786439 CZV786438:CZZ786439 DJR786438:DJV786439 DTN786438:DTR786439 EDJ786438:EDN786439 ENF786438:ENJ786439 EXB786438:EXF786439 FGX786438:FHB786439 FQT786438:FQX786439 GAP786438:GAT786439 GKL786438:GKP786439 GUH786438:GUL786439 HED786438:HEH786439 HNZ786438:HOD786439 HXV786438:HXZ786439 IHR786438:IHV786439 IRN786438:IRR786439 JBJ786438:JBN786439 JLF786438:JLJ786439 JVB786438:JVF786439 KEX786438:KFB786439 KOT786438:KOX786439 KYP786438:KYT786439 LIL786438:LIP786439 LSH786438:LSL786439 MCD786438:MCH786439 MLZ786438:MMD786439 MVV786438:MVZ786439 NFR786438:NFV786439 NPN786438:NPR786439 NZJ786438:NZN786439 OJF786438:OJJ786439 OTB786438:OTF786439 PCX786438:PDB786439 PMT786438:PMX786439 PWP786438:PWT786439 QGL786438:QGP786439 QQH786438:QQL786439 RAD786438:RAH786439 RJZ786438:RKD786439 RTV786438:RTZ786439 SDR786438:SDV786439 SNN786438:SNR786439 SXJ786438:SXN786439 THF786438:THJ786439 TRB786438:TRF786439 UAX786438:UBB786439 UKT786438:UKX786439 UUP786438:UUT786439 VEL786438:VEP786439 VOH786438:VOL786439 VYD786438:VYH786439 WHZ786438:WID786439 WRV786438:WRZ786439 C851974:G851975 FJ851974:FN851975 PF851974:PJ851975 ZB851974:ZF851975 AIX851974:AJB851975 AST851974:ASX851975 BCP851974:BCT851975 BML851974:BMP851975 BWH851974:BWL851975 CGD851974:CGH851975 CPZ851974:CQD851975 CZV851974:CZZ851975 DJR851974:DJV851975 DTN851974:DTR851975 EDJ851974:EDN851975 ENF851974:ENJ851975 EXB851974:EXF851975 FGX851974:FHB851975 FQT851974:FQX851975 GAP851974:GAT851975 GKL851974:GKP851975 GUH851974:GUL851975 HED851974:HEH851975 HNZ851974:HOD851975 HXV851974:HXZ851975 IHR851974:IHV851975 IRN851974:IRR851975 JBJ851974:JBN851975 JLF851974:JLJ851975 JVB851974:JVF851975 KEX851974:KFB851975 KOT851974:KOX851975 KYP851974:KYT851975 LIL851974:LIP851975 LSH851974:LSL851975 MCD851974:MCH851975 MLZ851974:MMD851975 MVV851974:MVZ851975 NFR851974:NFV851975 NPN851974:NPR851975 NZJ851974:NZN851975 OJF851974:OJJ851975 OTB851974:OTF851975 PCX851974:PDB851975 PMT851974:PMX851975 PWP851974:PWT851975 QGL851974:QGP851975 QQH851974:QQL851975 RAD851974:RAH851975 RJZ851974:RKD851975 RTV851974:RTZ851975 SDR851974:SDV851975 SNN851974:SNR851975 SXJ851974:SXN851975 THF851974:THJ851975 TRB851974:TRF851975 UAX851974:UBB851975 UKT851974:UKX851975 UUP851974:UUT851975 VEL851974:VEP851975 VOH851974:VOL851975 VYD851974:VYH851975 WHZ851974:WID851975 WRV851974:WRZ851975 C917510:G917511 FJ917510:FN917511 PF917510:PJ917511 ZB917510:ZF917511 AIX917510:AJB917511 AST917510:ASX917511 BCP917510:BCT917511 BML917510:BMP917511 BWH917510:BWL917511 CGD917510:CGH917511 CPZ917510:CQD917511 CZV917510:CZZ917511 DJR917510:DJV917511 DTN917510:DTR917511 EDJ917510:EDN917511 ENF917510:ENJ917511 EXB917510:EXF917511 FGX917510:FHB917511 FQT917510:FQX917511 GAP917510:GAT917511 GKL917510:GKP917511 GUH917510:GUL917511 HED917510:HEH917511 HNZ917510:HOD917511 HXV917510:HXZ917511 IHR917510:IHV917511 IRN917510:IRR917511 JBJ917510:JBN917511 JLF917510:JLJ917511 JVB917510:JVF917511 KEX917510:KFB917511 KOT917510:KOX917511 KYP917510:KYT917511 LIL917510:LIP917511 LSH917510:LSL917511 MCD917510:MCH917511 MLZ917510:MMD917511 MVV917510:MVZ917511 NFR917510:NFV917511 NPN917510:NPR917511 NZJ917510:NZN917511 OJF917510:OJJ917511 OTB917510:OTF917511 PCX917510:PDB917511 PMT917510:PMX917511 PWP917510:PWT917511 QGL917510:QGP917511 QQH917510:QQL917511 RAD917510:RAH917511 RJZ917510:RKD917511 RTV917510:RTZ917511 SDR917510:SDV917511 SNN917510:SNR917511 SXJ917510:SXN917511 THF917510:THJ917511 TRB917510:TRF917511 UAX917510:UBB917511 UKT917510:UKX917511 UUP917510:UUT917511 VEL917510:VEP917511 VOH917510:VOL917511 VYD917510:VYH917511 WHZ917510:WID917511 WRV917510:WRZ917511 C983046:G983047 FJ983046:FN983047 PF983046:PJ983047 ZB983046:ZF983047 AIX983046:AJB983047 AST983046:ASX983047 BCP983046:BCT983047 BML983046:BMP983047 BWH983046:BWL983047 CGD983046:CGH983047 CPZ983046:CQD983047 CZV983046:CZZ983047 DJR983046:DJV983047 DTN983046:DTR983047 EDJ983046:EDN983047 ENF983046:ENJ983047 EXB983046:EXF983047 FGX983046:FHB983047 FQT983046:FQX983047 GAP983046:GAT983047 GKL983046:GKP983047 GUH983046:GUL983047 HED983046:HEH983047 HNZ983046:HOD983047 HXV983046:HXZ983047 IHR983046:IHV983047 IRN983046:IRR983047 JBJ983046:JBN983047 JLF983046:JLJ983047 JVB983046:JVF983047 KEX983046:KFB983047 KOT983046:KOX983047 KYP983046:KYT983047 LIL983046:LIP983047 LSH983046:LSL983047 MCD983046:MCH983047 MLZ983046:MMD983047 MVV983046:MVZ983047 NFR983046:NFV983047 NPN983046:NPR983047 NZJ983046:NZN983047 OJF983046:OJJ983047 OTB983046:OTF983047 PCX983046:PDB983047 PMT983046:PMX983047 PWP983046:PWT983047 QGL983046:QGP983047 QQH983046:QQL983047 RAD983046:RAH983047 RJZ983046:RKD983047 RTV983046:RTZ983047 SDR983046:SDV983047 SNN983046:SNR983047 SXJ983046:SXN983047 THF983046:THJ983047 TRB983046:TRF983047 UAX983046:UBB983047 UKT983046:UKX983047 UUP983046:UUT983047 VEL983046:VEP983047 VOH983046:VOL983047 VYD983046:VYH983047 WHZ983046:WID983047 WRV983046:WRZ983047" xr:uid="{00000000-0002-0000-0900-000000000000}"/>
    <dataValidation type="decimal" allowBlank="1" showInputMessage="1" showErrorMessage="1" sqref="WRU983048:WRZ983077 FI8:FN37 PE8:PJ37 ZA8:ZF37 AIW8:AJB37 ASS8:ASX37 BCO8:BCT37 BMK8:BMP37 BWG8:BWL37 CGC8:CGH37 CPY8:CQD37 CZU8:CZZ37 DJQ8:DJV37 DTM8:DTR37 EDI8:EDN37 ENE8:ENJ37 EXA8:EXF37 FGW8:FHB37 FQS8:FQX37 GAO8:GAT37 GKK8:GKP37 GUG8:GUL37 HEC8:HEH37 HNY8:HOD37 HXU8:HXZ37 IHQ8:IHV37 IRM8:IRR37 JBI8:JBN37 JLE8:JLJ37 JVA8:JVF37 KEW8:KFB37 KOS8:KOX37 KYO8:KYT37 LIK8:LIP37 LSG8:LSL37 MCC8:MCH37 MLY8:MMD37 MVU8:MVZ37 NFQ8:NFV37 NPM8:NPR37 NZI8:NZN37 OJE8:OJJ37 OTA8:OTF37 PCW8:PDB37 PMS8:PMX37 PWO8:PWT37 QGK8:QGP37 QQG8:QQL37 RAC8:RAH37 RJY8:RKD37 RTU8:RTZ37 SDQ8:SDV37 SNM8:SNR37 SXI8:SXN37 THE8:THJ37 TRA8:TRF37 UAW8:UBB37 UKS8:UKX37 UUO8:UUT37 VEK8:VEP37 VOG8:VOL37 VYC8:VYH37 WHY8:WID37 WRU8:WRZ37 B65544:G65573 FI65544:FN65573 PE65544:PJ65573 ZA65544:ZF65573 AIW65544:AJB65573 ASS65544:ASX65573 BCO65544:BCT65573 BMK65544:BMP65573 BWG65544:BWL65573 CGC65544:CGH65573 CPY65544:CQD65573 CZU65544:CZZ65573 DJQ65544:DJV65573 DTM65544:DTR65573 EDI65544:EDN65573 ENE65544:ENJ65573 EXA65544:EXF65573 FGW65544:FHB65573 FQS65544:FQX65573 GAO65544:GAT65573 GKK65544:GKP65573 GUG65544:GUL65573 HEC65544:HEH65573 HNY65544:HOD65573 HXU65544:HXZ65573 IHQ65544:IHV65573 IRM65544:IRR65573 JBI65544:JBN65573 JLE65544:JLJ65573 JVA65544:JVF65573 KEW65544:KFB65573 KOS65544:KOX65573 KYO65544:KYT65573 LIK65544:LIP65573 LSG65544:LSL65573 MCC65544:MCH65573 MLY65544:MMD65573 MVU65544:MVZ65573 NFQ65544:NFV65573 NPM65544:NPR65573 NZI65544:NZN65573 OJE65544:OJJ65573 OTA65544:OTF65573 PCW65544:PDB65573 PMS65544:PMX65573 PWO65544:PWT65573 QGK65544:QGP65573 QQG65544:QQL65573 RAC65544:RAH65573 RJY65544:RKD65573 RTU65544:RTZ65573 SDQ65544:SDV65573 SNM65544:SNR65573 SXI65544:SXN65573 THE65544:THJ65573 TRA65544:TRF65573 UAW65544:UBB65573 UKS65544:UKX65573 UUO65544:UUT65573 VEK65544:VEP65573 VOG65544:VOL65573 VYC65544:VYH65573 WHY65544:WID65573 WRU65544:WRZ65573 B131080:G131109 FI131080:FN131109 PE131080:PJ131109 ZA131080:ZF131109 AIW131080:AJB131109 ASS131080:ASX131109 BCO131080:BCT131109 BMK131080:BMP131109 BWG131080:BWL131109 CGC131080:CGH131109 CPY131080:CQD131109 CZU131080:CZZ131109 DJQ131080:DJV131109 DTM131080:DTR131109 EDI131080:EDN131109 ENE131080:ENJ131109 EXA131080:EXF131109 FGW131080:FHB131109 FQS131080:FQX131109 GAO131080:GAT131109 GKK131080:GKP131109 GUG131080:GUL131109 HEC131080:HEH131109 HNY131080:HOD131109 HXU131080:HXZ131109 IHQ131080:IHV131109 IRM131080:IRR131109 JBI131080:JBN131109 JLE131080:JLJ131109 JVA131080:JVF131109 KEW131080:KFB131109 KOS131080:KOX131109 KYO131080:KYT131109 LIK131080:LIP131109 LSG131080:LSL131109 MCC131080:MCH131109 MLY131080:MMD131109 MVU131080:MVZ131109 NFQ131080:NFV131109 NPM131080:NPR131109 NZI131080:NZN131109 OJE131080:OJJ131109 OTA131080:OTF131109 PCW131080:PDB131109 PMS131080:PMX131109 PWO131080:PWT131109 QGK131080:QGP131109 QQG131080:QQL131109 RAC131080:RAH131109 RJY131080:RKD131109 RTU131080:RTZ131109 SDQ131080:SDV131109 SNM131080:SNR131109 SXI131080:SXN131109 THE131080:THJ131109 TRA131080:TRF131109 UAW131080:UBB131109 UKS131080:UKX131109 UUO131080:UUT131109 VEK131080:VEP131109 VOG131080:VOL131109 VYC131080:VYH131109 WHY131080:WID131109 WRU131080:WRZ131109 B196616:G196645 FI196616:FN196645 PE196616:PJ196645 ZA196616:ZF196645 AIW196616:AJB196645 ASS196616:ASX196645 BCO196616:BCT196645 BMK196616:BMP196645 BWG196616:BWL196645 CGC196616:CGH196645 CPY196616:CQD196645 CZU196616:CZZ196645 DJQ196616:DJV196645 DTM196616:DTR196645 EDI196616:EDN196645 ENE196616:ENJ196645 EXA196616:EXF196645 FGW196616:FHB196645 FQS196616:FQX196645 GAO196616:GAT196645 GKK196616:GKP196645 GUG196616:GUL196645 HEC196616:HEH196645 HNY196616:HOD196645 HXU196616:HXZ196645 IHQ196616:IHV196645 IRM196616:IRR196645 JBI196616:JBN196645 JLE196616:JLJ196645 JVA196616:JVF196645 KEW196616:KFB196645 KOS196616:KOX196645 KYO196616:KYT196645 LIK196616:LIP196645 LSG196616:LSL196645 MCC196616:MCH196645 MLY196616:MMD196645 MVU196616:MVZ196645 NFQ196616:NFV196645 NPM196616:NPR196645 NZI196616:NZN196645 OJE196616:OJJ196645 OTA196616:OTF196645 PCW196616:PDB196645 PMS196616:PMX196645 PWO196616:PWT196645 QGK196616:QGP196645 QQG196616:QQL196645 RAC196616:RAH196645 RJY196616:RKD196645 RTU196616:RTZ196645 SDQ196616:SDV196645 SNM196616:SNR196645 SXI196616:SXN196645 THE196616:THJ196645 TRA196616:TRF196645 UAW196616:UBB196645 UKS196616:UKX196645 UUO196616:UUT196645 VEK196616:VEP196645 VOG196616:VOL196645 VYC196616:VYH196645 WHY196616:WID196645 WRU196616:WRZ196645 B262152:G262181 FI262152:FN262181 PE262152:PJ262181 ZA262152:ZF262181 AIW262152:AJB262181 ASS262152:ASX262181 BCO262152:BCT262181 BMK262152:BMP262181 BWG262152:BWL262181 CGC262152:CGH262181 CPY262152:CQD262181 CZU262152:CZZ262181 DJQ262152:DJV262181 DTM262152:DTR262181 EDI262152:EDN262181 ENE262152:ENJ262181 EXA262152:EXF262181 FGW262152:FHB262181 FQS262152:FQX262181 GAO262152:GAT262181 GKK262152:GKP262181 GUG262152:GUL262181 HEC262152:HEH262181 HNY262152:HOD262181 HXU262152:HXZ262181 IHQ262152:IHV262181 IRM262152:IRR262181 JBI262152:JBN262181 JLE262152:JLJ262181 JVA262152:JVF262181 KEW262152:KFB262181 KOS262152:KOX262181 KYO262152:KYT262181 LIK262152:LIP262181 LSG262152:LSL262181 MCC262152:MCH262181 MLY262152:MMD262181 MVU262152:MVZ262181 NFQ262152:NFV262181 NPM262152:NPR262181 NZI262152:NZN262181 OJE262152:OJJ262181 OTA262152:OTF262181 PCW262152:PDB262181 PMS262152:PMX262181 PWO262152:PWT262181 QGK262152:QGP262181 QQG262152:QQL262181 RAC262152:RAH262181 RJY262152:RKD262181 RTU262152:RTZ262181 SDQ262152:SDV262181 SNM262152:SNR262181 SXI262152:SXN262181 THE262152:THJ262181 TRA262152:TRF262181 UAW262152:UBB262181 UKS262152:UKX262181 UUO262152:UUT262181 VEK262152:VEP262181 VOG262152:VOL262181 VYC262152:VYH262181 WHY262152:WID262181 WRU262152:WRZ262181 B327688:G327717 FI327688:FN327717 PE327688:PJ327717 ZA327688:ZF327717 AIW327688:AJB327717 ASS327688:ASX327717 BCO327688:BCT327717 BMK327688:BMP327717 BWG327688:BWL327717 CGC327688:CGH327717 CPY327688:CQD327717 CZU327688:CZZ327717 DJQ327688:DJV327717 DTM327688:DTR327717 EDI327688:EDN327717 ENE327688:ENJ327717 EXA327688:EXF327717 FGW327688:FHB327717 FQS327688:FQX327717 GAO327688:GAT327717 GKK327688:GKP327717 GUG327688:GUL327717 HEC327688:HEH327717 HNY327688:HOD327717 HXU327688:HXZ327717 IHQ327688:IHV327717 IRM327688:IRR327717 JBI327688:JBN327717 JLE327688:JLJ327717 JVA327688:JVF327717 KEW327688:KFB327717 KOS327688:KOX327717 KYO327688:KYT327717 LIK327688:LIP327717 LSG327688:LSL327717 MCC327688:MCH327717 MLY327688:MMD327717 MVU327688:MVZ327717 NFQ327688:NFV327717 NPM327688:NPR327717 NZI327688:NZN327717 OJE327688:OJJ327717 OTA327688:OTF327717 PCW327688:PDB327717 PMS327688:PMX327717 PWO327688:PWT327717 QGK327688:QGP327717 QQG327688:QQL327717 RAC327688:RAH327717 RJY327688:RKD327717 RTU327688:RTZ327717 SDQ327688:SDV327717 SNM327688:SNR327717 SXI327688:SXN327717 THE327688:THJ327717 TRA327688:TRF327717 UAW327688:UBB327717 UKS327688:UKX327717 UUO327688:UUT327717 VEK327688:VEP327717 VOG327688:VOL327717 VYC327688:VYH327717 WHY327688:WID327717 WRU327688:WRZ327717 B393224:G393253 FI393224:FN393253 PE393224:PJ393253 ZA393224:ZF393253 AIW393224:AJB393253 ASS393224:ASX393253 BCO393224:BCT393253 BMK393224:BMP393253 BWG393224:BWL393253 CGC393224:CGH393253 CPY393224:CQD393253 CZU393224:CZZ393253 DJQ393224:DJV393253 DTM393224:DTR393253 EDI393224:EDN393253 ENE393224:ENJ393253 EXA393224:EXF393253 FGW393224:FHB393253 FQS393224:FQX393253 GAO393224:GAT393253 GKK393224:GKP393253 GUG393224:GUL393253 HEC393224:HEH393253 HNY393224:HOD393253 HXU393224:HXZ393253 IHQ393224:IHV393253 IRM393224:IRR393253 JBI393224:JBN393253 JLE393224:JLJ393253 JVA393224:JVF393253 KEW393224:KFB393253 KOS393224:KOX393253 KYO393224:KYT393253 LIK393224:LIP393253 LSG393224:LSL393253 MCC393224:MCH393253 MLY393224:MMD393253 MVU393224:MVZ393253 NFQ393224:NFV393253 NPM393224:NPR393253 NZI393224:NZN393253 OJE393224:OJJ393253 OTA393224:OTF393253 PCW393224:PDB393253 PMS393224:PMX393253 PWO393224:PWT393253 QGK393224:QGP393253 QQG393224:QQL393253 RAC393224:RAH393253 RJY393224:RKD393253 RTU393224:RTZ393253 SDQ393224:SDV393253 SNM393224:SNR393253 SXI393224:SXN393253 THE393224:THJ393253 TRA393224:TRF393253 UAW393224:UBB393253 UKS393224:UKX393253 UUO393224:UUT393253 VEK393224:VEP393253 VOG393224:VOL393253 VYC393224:VYH393253 WHY393224:WID393253 WRU393224:WRZ393253 B458760:G458789 FI458760:FN458789 PE458760:PJ458789 ZA458760:ZF458789 AIW458760:AJB458789 ASS458760:ASX458789 BCO458760:BCT458789 BMK458760:BMP458789 BWG458760:BWL458789 CGC458760:CGH458789 CPY458760:CQD458789 CZU458760:CZZ458789 DJQ458760:DJV458789 DTM458760:DTR458789 EDI458760:EDN458789 ENE458760:ENJ458789 EXA458760:EXF458789 FGW458760:FHB458789 FQS458760:FQX458789 GAO458760:GAT458789 GKK458760:GKP458789 GUG458760:GUL458789 HEC458760:HEH458789 HNY458760:HOD458789 HXU458760:HXZ458789 IHQ458760:IHV458789 IRM458760:IRR458789 JBI458760:JBN458789 JLE458760:JLJ458789 JVA458760:JVF458789 KEW458760:KFB458789 KOS458760:KOX458789 KYO458760:KYT458789 LIK458760:LIP458789 LSG458760:LSL458789 MCC458760:MCH458789 MLY458760:MMD458789 MVU458760:MVZ458789 NFQ458760:NFV458789 NPM458760:NPR458789 NZI458760:NZN458789 OJE458760:OJJ458789 OTA458760:OTF458789 PCW458760:PDB458789 PMS458760:PMX458789 PWO458760:PWT458789 QGK458760:QGP458789 QQG458760:QQL458789 RAC458760:RAH458789 RJY458760:RKD458789 RTU458760:RTZ458789 SDQ458760:SDV458789 SNM458760:SNR458789 SXI458760:SXN458789 THE458760:THJ458789 TRA458760:TRF458789 UAW458760:UBB458789 UKS458760:UKX458789 UUO458760:UUT458789 VEK458760:VEP458789 VOG458760:VOL458789 VYC458760:VYH458789 WHY458760:WID458789 WRU458760:WRZ458789 B524296:G524325 FI524296:FN524325 PE524296:PJ524325 ZA524296:ZF524325 AIW524296:AJB524325 ASS524296:ASX524325 BCO524296:BCT524325 BMK524296:BMP524325 BWG524296:BWL524325 CGC524296:CGH524325 CPY524296:CQD524325 CZU524296:CZZ524325 DJQ524296:DJV524325 DTM524296:DTR524325 EDI524296:EDN524325 ENE524296:ENJ524325 EXA524296:EXF524325 FGW524296:FHB524325 FQS524296:FQX524325 GAO524296:GAT524325 GKK524296:GKP524325 GUG524296:GUL524325 HEC524296:HEH524325 HNY524296:HOD524325 HXU524296:HXZ524325 IHQ524296:IHV524325 IRM524296:IRR524325 JBI524296:JBN524325 JLE524296:JLJ524325 JVA524296:JVF524325 KEW524296:KFB524325 KOS524296:KOX524325 KYO524296:KYT524325 LIK524296:LIP524325 LSG524296:LSL524325 MCC524296:MCH524325 MLY524296:MMD524325 MVU524296:MVZ524325 NFQ524296:NFV524325 NPM524296:NPR524325 NZI524296:NZN524325 OJE524296:OJJ524325 OTA524296:OTF524325 PCW524296:PDB524325 PMS524296:PMX524325 PWO524296:PWT524325 QGK524296:QGP524325 QQG524296:QQL524325 RAC524296:RAH524325 RJY524296:RKD524325 RTU524296:RTZ524325 SDQ524296:SDV524325 SNM524296:SNR524325 SXI524296:SXN524325 THE524296:THJ524325 TRA524296:TRF524325 UAW524296:UBB524325 UKS524296:UKX524325 UUO524296:UUT524325 VEK524296:VEP524325 VOG524296:VOL524325 VYC524296:VYH524325 WHY524296:WID524325 WRU524296:WRZ524325 B589832:G589861 FI589832:FN589861 PE589832:PJ589861 ZA589832:ZF589861 AIW589832:AJB589861 ASS589832:ASX589861 BCO589832:BCT589861 BMK589832:BMP589861 BWG589832:BWL589861 CGC589832:CGH589861 CPY589832:CQD589861 CZU589832:CZZ589861 DJQ589832:DJV589861 DTM589832:DTR589861 EDI589832:EDN589861 ENE589832:ENJ589861 EXA589832:EXF589861 FGW589832:FHB589861 FQS589832:FQX589861 GAO589832:GAT589861 GKK589832:GKP589861 GUG589832:GUL589861 HEC589832:HEH589861 HNY589832:HOD589861 HXU589832:HXZ589861 IHQ589832:IHV589861 IRM589832:IRR589861 JBI589832:JBN589861 JLE589832:JLJ589861 JVA589832:JVF589861 KEW589832:KFB589861 KOS589832:KOX589861 KYO589832:KYT589861 LIK589832:LIP589861 LSG589832:LSL589861 MCC589832:MCH589861 MLY589832:MMD589861 MVU589832:MVZ589861 NFQ589832:NFV589861 NPM589832:NPR589861 NZI589832:NZN589861 OJE589832:OJJ589861 OTA589832:OTF589861 PCW589832:PDB589861 PMS589832:PMX589861 PWO589832:PWT589861 QGK589832:QGP589861 QQG589832:QQL589861 RAC589832:RAH589861 RJY589832:RKD589861 RTU589832:RTZ589861 SDQ589832:SDV589861 SNM589832:SNR589861 SXI589832:SXN589861 THE589832:THJ589861 TRA589832:TRF589861 UAW589832:UBB589861 UKS589832:UKX589861 UUO589832:UUT589861 VEK589832:VEP589861 VOG589832:VOL589861 VYC589832:VYH589861 WHY589832:WID589861 WRU589832:WRZ589861 B655368:G655397 FI655368:FN655397 PE655368:PJ655397 ZA655368:ZF655397 AIW655368:AJB655397 ASS655368:ASX655397 BCO655368:BCT655397 BMK655368:BMP655397 BWG655368:BWL655397 CGC655368:CGH655397 CPY655368:CQD655397 CZU655368:CZZ655397 DJQ655368:DJV655397 DTM655368:DTR655397 EDI655368:EDN655397 ENE655368:ENJ655397 EXA655368:EXF655397 FGW655368:FHB655397 FQS655368:FQX655397 GAO655368:GAT655397 GKK655368:GKP655397 GUG655368:GUL655397 HEC655368:HEH655397 HNY655368:HOD655397 HXU655368:HXZ655397 IHQ655368:IHV655397 IRM655368:IRR655397 JBI655368:JBN655397 JLE655368:JLJ655397 JVA655368:JVF655397 KEW655368:KFB655397 KOS655368:KOX655397 KYO655368:KYT655397 LIK655368:LIP655397 LSG655368:LSL655397 MCC655368:MCH655397 MLY655368:MMD655397 MVU655368:MVZ655397 NFQ655368:NFV655397 NPM655368:NPR655397 NZI655368:NZN655397 OJE655368:OJJ655397 OTA655368:OTF655397 PCW655368:PDB655397 PMS655368:PMX655397 PWO655368:PWT655397 QGK655368:QGP655397 QQG655368:QQL655397 RAC655368:RAH655397 RJY655368:RKD655397 RTU655368:RTZ655397 SDQ655368:SDV655397 SNM655368:SNR655397 SXI655368:SXN655397 THE655368:THJ655397 TRA655368:TRF655397 UAW655368:UBB655397 UKS655368:UKX655397 UUO655368:UUT655397 VEK655368:VEP655397 VOG655368:VOL655397 VYC655368:VYH655397 WHY655368:WID655397 WRU655368:WRZ655397 B720904:G720933 FI720904:FN720933 PE720904:PJ720933 ZA720904:ZF720933 AIW720904:AJB720933 ASS720904:ASX720933 BCO720904:BCT720933 BMK720904:BMP720933 BWG720904:BWL720933 CGC720904:CGH720933 CPY720904:CQD720933 CZU720904:CZZ720933 DJQ720904:DJV720933 DTM720904:DTR720933 EDI720904:EDN720933 ENE720904:ENJ720933 EXA720904:EXF720933 FGW720904:FHB720933 FQS720904:FQX720933 GAO720904:GAT720933 GKK720904:GKP720933 GUG720904:GUL720933 HEC720904:HEH720933 HNY720904:HOD720933 HXU720904:HXZ720933 IHQ720904:IHV720933 IRM720904:IRR720933 JBI720904:JBN720933 JLE720904:JLJ720933 JVA720904:JVF720933 KEW720904:KFB720933 KOS720904:KOX720933 KYO720904:KYT720933 LIK720904:LIP720933 LSG720904:LSL720933 MCC720904:MCH720933 MLY720904:MMD720933 MVU720904:MVZ720933 NFQ720904:NFV720933 NPM720904:NPR720933 NZI720904:NZN720933 OJE720904:OJJ720933 OTA720904:OTF720933 PCW720904:PDB720933 PMS720904:PMX720933 PWO720904:PWT720933 QGK720904:QGP720933 QQG720904:QQL720933 RAC720904:RAH720933 RJY720904:RKD720933 RTU720904:RTZ720933 SDQ720904:SDV720933 SNM720904:SNR720933 SXI720904:SXN720933 THE720904:THJ720933 TRA720904:TRF720933 UAW720904:UBB720933 UKS720904:UKX720933 UUO720904:UUT720933 VEK720904:VEP720933 VOG720904:VOL720933 VYC720904:VYH720933 WHY720904:WID720933 WRU720904:WRZ720933 B786440:G786469 FI786440:FN786469 PE786440:PJ786469 ZA786440:ZF786469 AIW786440:AJB786469 ASS786440:ASX786469 BCO786440:BCT786469 BMK786440:BMP786469 BWG786440:BWL786469 CGC786440:CGH786469 CPY786440:CQD786469 CZU786440:CZZ786469 DJQ786440:DJV786469 DTM786440:DTR786469 EDI786440:EDN786469 ENE786440:ENJ786469 EXA786440:EXF786469 FGW786440:FHB786469 FQS786440:FQX786469 GAO786440:GAT786469 GKK786440:GKP786469 GUG786440:GUL786469 HEC786440:HEH786469 HNY786440:HOD786469 HXU786440:HXZ786469 IHQ786440:IHV786469 IRM786440:IRR786469 JBI786440:JBN786469 JLE786440:JLJ786469 JVA786440:JVF786469 KEW786440:KFB786469 KOS786440:KOX786469 KYO786440:KYT786469 LIK786440:LIP786469 LSG786440:LSL786469 MCC786440:MCH786469 MLY786440:MMD786469 MVU786440:MVZ786469 NFQ786440:NFV786469 NPM786440:NPR786469 NZI786440:NZN786469 OJE786440:OJJ786469 OTA786440:OTF786469 PCW786440:PDB786469 PMS786440:PMX786469 PWO786440:PWT786469 QGK786440:QGP786469 QQG786440:QQL786469 RAC786440:RAH786469 RJY786440:RKD786469 RTU786440:RTZ786469 SDQ786440:SDV786469 SNM786440:SNR786469 SXI786440:SXN786469 THE786440:THJ786469 TRA786440:TRF786469 UAW786440:UBB786469 UKS786440:UKX786469 UUO786440:UUT786469 VEK786440:VEP786469 VOG786440:VOL786469 VYC786440:VYH786469 WHY786440:WID786469 WRU786440:WRZ786469 B851976:G852005 FI851976:FN852005 PE851976:PJ852005 ZA851976:ZF852005 AIW851976:AJB852005 ASS851976:ASX852005 BCO851976:BCT852005 BMK851976:BMP852005 BWG851976:BWL852005 CGC851976:CGH852005 CPY851976:CQD852005 CZU851976:CZZ852005 DJQ851976:DJV852005 DTM851976:DTR852005 EDI851976:EDN852005 ENE851976:ENJ852005 EXA851976:EXF852005 FGW851976:FHB852005 FQS851976:FQX852005 GAO851976:GAT852005 GKK851976:GKP852005 GUG851976:GUL852005 HEC851976:HEH852005 HNY851976:HOD852005 HXU851976:HXZ852005 IHQ851976:IHV852005 IRM851976:IRR852005 JBI851976:JBN852005 JLE851976:JLJ852005 JVA851976:JVF852005 KEW851976:KFB852005 KOS851976:KOX852005 KYO851976:KYT852005 LIK851976:LIP852005 LSG851976:LSL852005 MCC851976:MCH852005 MLY851976:MMD852005 MVU851976:MVZ852005 NFQ851976:NFV852005 NPM851976:NPR852005 NZI851976:NZN852005 OJE851976:OJJ852005 OTA851976:OTF852005 PCW851976:PDB852005 PMS851976:PMX852005 PWO851976:PWT852005 QGK851976:QGP852005 QQG851976:QQL852005 RAC851976:RAH852005 RJY851976:RKD852005 RTU851976:RTZ852005 SDQ851976:SDV852005 SNM851976:SNR852005 SXI851976:SXN852005 THE851976:THJ852005 TRA851976:TRF852005 UAW851976:UBB852005 UKS851976:UKX852005 UUO851976:UUT852005 VEK851976:VEP852005 VOG851976:VOL852005 VYC851976:VYH852005 WHY851976:WID852005 WRU851976:WRZ852005 B917512:G917541 FI917512:FN917541 PE917512:PJ917541 ZA917512:ZF917541 AIW917512:AJB917541 ASS917512:ASX917541 BCO917512:BCT917541 BMK917512:BMP917541 BWG917512:BWL917541 CGC917512:CGH917541 CPY917512:CQD917541 CZU917512:CZZ917541 DJQ917512:DJV917541 DTM917512:DTR917541 EDI917512:EDN917541 ENE917512:ENJ917541 EXA917512:EXF917541 FGW917512:FHB917541 FQS917512:FQX917541 GAO917512:GAT917541 GKK917512:GKP917541 GUG917512:GUL917541 HEC917512:HEH917541 HNY917512:HOD917541 HXU917512:HXZ917541 IHQ917512:IHV917541 IRM917512:IRR917541 JBI917512:JBN917541 JLE917512:JLJ917541 JVA917512:JVF917541 KEW917512:KFB917541 KOS917512:KOX917541 KYO917512:KYT917541 LIK917512:LIP917541 LSG917512:LSL917541 MCC917512:MCH917541 MLY917512:MMD917541 MVU917512:MVZ917541 NFQ917512:NFV917541 NPM917512:NPR917541 NZI917512:NZN917541 OJE917512:OJJ917541 OTA917512:OTF917541 PCW917512:PDB917541 PMS917512:PMX917541 PWO917512:PWT917541 QGK917512:QGP917541 QQG917512:QQL917541 RAC917512:RAH917541 RJY917512:RKD917541 RTU917512:RTZ917541 SDQ917512:SDV917541 SNM917512:SNR917541 SXI917512:SXN917541 THE917512:THJ917541 TRA917512:TRF917541 UAW917512:UBB917541 UKS917512:UKX917541 UUO917512:UUT917541 VEK917512:VEP917541 VOG917512:VOL917541 VYC917512:VYH917541 WHY917512:WID917541 WRU917512:WRZ917541 B983048:G983077 FI983048:FN983077 PE983048:PJ983077 ZA983048:ZF983077 AIW983048:AJB983077 ASS983048:ASX983077 BCO983048:BCT983077 BMK983048:BMP983077 BWG983048:BWL983077 CGC983048:CGH983077 CPY983048:CQD983077 CZU983048:CZZ983077 DJQ983048:DJV983077 DTM983048:DTR983077 EDI983048:EDN983077 ENE983048:ENJ983077 EXA983048:EXF983077 FGW983048:FHB983077 FQS983048:FQX983077 GAO983048:GAT983077 GKK983048:GKP983077 GUG983048:GUL983077 HEC983048:HEH983077 HNY983048:HOD983077 HXU983048:HXZ983077 IHQ983048:IHV983077 IRM983048:IRR983077 JBI983048:JBN983077 JLE983048:JLJ983077 JVA983048:JVF983077 KEW983048:KFB983077 KOS983048:KOX983077 KYO983048:KYT983077 LIK983048:LIP983077 LSG983048:LSL983077 MCC983048:MCH983077 MLY983048:MMD983077 MVU983048:MVZ983077 NFQ983048:NFV983077 NPM983048:NPR983077 NZI983048:NZN983077 OJE983048:OJJ983077 OTA983048:OTF983077 PCW983048:PDB983077 PMS983048:PMX983077 PWO983048:PWT983077 QGK983048:QGP983077 QQG983048:QQL983077 RAC983048:RAH983077 RJY983048:RKD983077 RTU983048:RTZ983077 SDQ983048:SDV983077 SNM983048:SNR983077 SXI983048:SXN983077 THE983048:THJ983077 TRA983048:TRF983077 UAW983048:UBB983077 UKS983048:UKX983077 UUO983048:UUT983077 VEK983048:VEP983077 VOG983048:VOL983077 VYC983048:VYH983077 WHY983048:WID983077 B8:G37"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9" scale="65" fitToHeight="0" orientation="landscape" horizontalDpi="1200" verticalDpi="1200" r:id="rId1"/>
  <ignoredErrors>
    <ignoredError sqref="B8:G8 B21:G22 B28:G29 B31:G34 B37:G3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1"/>
  <sheetViews>
    <sheetView showGridLines="0" zoomScaleNormal="100" workbookViewId="0">
      <selection sqref="A1:G31"/>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5.1406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68" t="s">
        <v>455</v>
      </c>
      <c r="B1" s="168"/>
      <c r="C1" s="168"/>
      <c r="D1" s="168"/>
      <c r="E1" s="168"/>
      <c r="F1" s="168"/>
      <c r="G1" s="168"/>
    </row>
    <row r="2" spans="1:7" x14ac:dyDescent="0.25">
      <c r="A2" s="132" t="str">
        <f>'Formato 1'!A2</f>
        <v>MUNICIPIO DE ACAMBARO, GTO.</v>
      </c>
      <c r="B2" s="133"/>
      <c r="C2" s="133"/>
      <c r="D2" s="133"/>
      <c r="E2" s="133"/>
      <c r="F2" s="133"/>
      <c r="G2" s="134"/>
    </row>
    <row r="3" spans="1:7" x14ac:dyDescent="0.25">
      <c r="A3" s="117" t="s">
        <v>456</v>
      </c>
      <c r="B3" s="118"/>
      <c r="C3" s="118"/>
      <c r="D3" s="118"/>
      <c r="E3" s="118"/>
      <c r="F3" s="118"/>
      <c r="G3" s="119"/>
    </row>
    <row r="4" spans="1:7" x14ac:dyDescent="0.25">
      <c r="A4" s="117" t="s">
        <v>2</v>
      </c>
      <c r="B4" s="118"/>
      <c r="C4" s="118"/>
      <c r="D4" s="118"/>
      <c r="E4" s="118"/>
      <c r="F4" s="118"/>
      <c r="G4" s="119"/>
    </row>
    <row r="5" spans="1:7" x14ac:dyDescent="0.25">
      <c r="A5" s="117" t="s">
        <v>438</v>
      </c>
      <c r="B5" s="118"/>
      <c r="C5" s="118"/>
      <c r="D5" s="118"/>
      <c r="E5" s="118"/>
      <c r="F5" s="118"/>
      <c r="G5" s="119"/>
    </row>
    <row r="6" spans="1:7" x14ac:dyDescent="0.25">
      <c r="A6" s="169" t="s">
        <v>457</v>
      </c>
      <c r="B6" s="38">
        <v>2023</v>
      </c>
      <c r="C6" s="165">
        <f>+B6+1</f>
        <v>2024</v>
      </c>
      <c r="D6" s="165">
        <f>+C6+1</f>
        <v>2025</v>
      </c>
      <c r="E6" s="165">
        <f>+D6+1</f>
        <v>2026</v>
      </c>
      <c r="F6" s="165">
        <f>+E6+1</f>
        <v>2027</v>
      </c>
      <c r="G6" s="165">
        <f>+F6+1</f>
        <v>2028</v>
      </c>
    </row>
    <row r="7" spans="1:7" ht="57.75" customHeight="1" x14ac:dyDescent="0.25">
      <c r="A7" s="170"/>
      <c r="B7" s="39" t="s">
        <v>440</v>
      </c>
      <c r="C7" s="166"/>
      <c r="D7" s="166"/>
      <c r="E7" s="166"/>
      <c r="F7" s="166"/>
      <c r="G7" s="166"/>
    </row>
    <row r="8" spans="1:7" x14ac:dyDescent="0.25">
      <c r="A8" s="27" t="s">
        <v>555</v>
      </c>
      <c r="B8" s="40">
        <f>SUM(B9:B17)</f>
        <v>249325746.60000002</v>
      </c>
      <c r="C8" s="40">
        <f t="shared" ref="C8:G8" si="0">SUM(C9:C17)</f>
        <v>261792033.93000001</v>
      </c>
      <c r="D8" s="40">
        <f t="shared" si="0"/>
        <v>274881635.62650001</v>
      </c>
      <c r="E8" s="40">
        <f t="shared" si="0"/>
        <v>288625717.40782505</v>
      </c>
      <c r="F8" s="40">
        <f t="shared" si="0"/>
        <v>303057003.2782163</v>
      </c>
      <c r="G8" s="40">
        <f t="shared" si="0"/>
        <v>318209853.44212711</v>
      </c>
    </row>
    <row r="9" spans="1:7" x14ac:dyDescent="0.25">
      <c r="A9" s="60" t="s">
        <v>552</v>
      </c>
      <c r="B9" s="62">
        <v>143551280.55000001</v>
      </c>
      <c r="C9" s="62">
        <v>150728844.57750002</v>
      </c>
      <c r="D9" s="62">
        <v>158265286.80637503</v>
      </c>
      <c r="E9" s="62">
        <v>166178551.1466938</v>
      </c>
      <c r="F9" s="62">
        <v>174487478.70402849</v>
      </c>
      <c r="G9" s="62">
        <v>183211852.63922992</v>
      </c>
    </row>
    <row r="10" spans="1:7" x14ac:dyDescent="0.25">
      <c r="A10" s="60" t="s">
        <v>553</v>
      </c>
      <c r="B10" s="62">
        <v>14863500</v>
      </c>
      <c r="C10" s="62">
        <v>15606675</v>
      </c>
      <c r="D10" s="62">
        <v>16387008.75</v>
      </c>
      <c r="E10" s="62">
        <v>17206359.1875</v>
      </c>
      <c r="F10" s="62">
        <v>18066677.146875001</v>
      </c>
      <c r="G10" s="62">
        <v>18970011.004218753</v>
      </c>
    </row>
    <row r="11" spans="1:7" x14ac:dyDescent="0.25">
      <c r="A11" s="60" t="s">
        <v>458</v>
      </c>
      <c r="B11" s="62">
        <v>40303000</v>
      </c>
      <c r="C11" s="62">
        <v>42318150</v>
      </c>
      <c r="D11" s="62">
        <v>44434057.5</v>
      </c>
      <c r="E11" s="62">
        <v>46655760.375</v>
      </c>
      <c r="F11" s="62">
        <v>48988548.393750004</v>
      </c>
      <c r="G11" s="62">
        <v>51437975.813437507</v>
      </c>
    </row>
    <row r="12" spans="1:7" x14ac:dyDescent="0.25">
      <c r="A12" s="61" t="s">
        <v>459</v>
      </c>
      <c r="B12" s="62">
        <v>33482680.34</v>
      </c>
      <c r="C12" s="62">
        <v>35156814.357000001</v>
      </c>
      <c r="D12" s="62">
        <v>36914655.07485</v>
      </c>
      <c r="E12" s="62">
        <v>38760387.828592502</v>
      </c>
      <c r="F12" s="62">
        <v>40698407.220022127</v>
      </c>
      <c r="G12" s="62">
        <v>42733327.581023239</v>
      </c>
    </row>
    <row r="13" spans="1:7" x14ac:dyDescent="0.25">
      <c r="A13" s="61" t="s">
        <v>554</v>
      </c>
      <c r="B13" s="62">
        <v>1786000</v>
      </c>
      <c r="C13" s="62">
        <v>1875300</v>
      </c>
      <c r="D13" s="62">
        <v>1969065</v>
      </c>
      <c r="E13" s="62">
        <v>2067518.25</v>
      </c>
      <c r="F13" s="62">
        <v>2170894.1625000001</v>
      </c>
      <c r="G13" s="62">
        <v>2279438.870625</v>
      </c>
    </row>
    <row r="14" spans="1:7" x14ac:dyDescent="0.25">
      <c r="A14" s="60" t="s">
        <v>460</v>
      </c>
      <c r="B14" s="62">
        <v>7200000</v>
      </c>
      <c r="C14" s="62">
        <v>7560000</v>
      </c>
      <c r="D14" s="62">
        <v>7938000</v>
      </c>
      <c r="E14" s="62">
        <v>8334900</v>
      </c>
      <c r="F14" s="62">
        <v>8751645</v>
      </c>
      <c r="G14" s="62">
        <v>9189227.25</v>
      </c>
    </row>
    <row r="15" spans="1:7" x14ac:dyDescent="0.25">
      <c r="A15" s="61" t="s">
        <v>461</v>
      </c>
      <c r="B15" s="62">
        <v>5000000</v>
      </c>
      <c r="C15" s="62">
        <v>5250000</v>
      </c>
      <c r="D15" s="62">
        <v>5512500</v>
      </c>
      <c r="E15" s="62">
        <v>5788125</v>
      </c>
      <c r="F15" s="62">
        <v>6077531.25</v>
      </c>
      <c r="G15" s="62">
        <v>6381407.8125</v>
      </c>
    </row>
    <row r="16" spans="1:7" x14ac:dyDescent="0.25">
      <c r="A16" s="60" t="s">
        <v>462</v>
      </c>
      <c r="B16" s="62">
        <v>2014285.71</v>
      </c>
      <c r="C16" s="62">
        <v>2114999.9955000002</v>
      </c>
      <c r="D16" s="62">
        <v>2220749.9952750001</v>
      </c>
      <c r="E16" s="62">
        <v>2331787.4950387501</v>
      </c>
      <c r="F16" s="62">
        <v>2448376.8697906877</v>
      </c>
      <c r="G16" s="62">
        <v>2570795.7132802224</v>
      </c>
    </row>
    <row r="17" spans="1:7" x14ac:dyDescent="0.25">
      <c r="A17" s="60" t="s">
        <v>463</v>
      </c>
      <c r="B17" s="62">
        <v>1125000</v>
      </c>
      <c r="C17" s="62">
        <v>1181250</v>
      </c>
      <c r="D17" s="62">
        <v>1240312.5</v>
      </c>
      <c r="E17" s="62">
        <v>1302328.125</v>
      </c>
      <c r="F17" s="62">
        <v>1367444.53125</v>
      </c>
      <c r="G17" s="62">
        <v>1435816.7578125</v>
      </c>
    </row>
    <row r="18" spans="1:7" x14ac:dyDescent="0.25">
      <c r="A18" s="55"/>
      <c r="B18" s="47"/>
      <c r="C18" s="47"/>
      <c r="D18" s="47"/>
      <c r="E18" s="47"/>
      <c r="F18" s="47"/>
      <c r="G18" s="47"/>
    </row>
    <row r="19" spans="1:7" x14ac:dyDescent="0.25">
      <c r="A19" s="3" t="s">
        <v>550</v>
      </c>
      <c r="B19" s="12">
        <f>SUM(B20:B28)</f>
        <v>207871920.95000002</v>
      </c>
      <c r="C19" s="12">
        <f t="shared" ref="C19:G19" si="1">SUM(C20:C28)</f>
        <v>218265516.9975</v>
      </c>
      <c r="D19" s="12">
        <f t="shared" si="1"/>
        <v>229178792.84737498</v>
      </c>
      <c r="E19" s="12">
        <f t="shared" si="1"/>
        <v>240637732.48974377</v>
      </c>
      <c r="F19" s="12">
        <f t="shared" si="1"/>
        <v>252669619.11423096</v>
      </c>
      <c r="G19" s="12">
        <f t="shared" si="1"/>
        <v>265303100.06994253</v>
      </c>
    </row>
    <row r="20" spans="1:7" x14ac:dyDescent="0.25">
      <c r="A20" s="60" t="s">
        <v>552</v>
      </c>
      <c r="B20" s="62">
        <v>31360289.329999998</v>
      </c>
      <c r="C20" s="62">
        <v>32928303.796500001</v>
      </c>
      <c r="D20" s="62">
        <v>34574718.986325003</v>
      </c>
      <c r="E20" s="62">
        <v>36303454.935641252</v>
      </c>
      <c r="F20" s="62">
        <v>38118627.682423316</v>
      </c>
      <c r="G20" s="62">
        <v>40024559.066544481</v>
      </c>
    </row>
    <row r="21" spans="1:7" x14ac:dyDescent="0.25">
      <c r="A21" s="60" t="s">
        <v>553</v>
      </c>
      <c r="B21" s="62">
        <v>1918660</v>
      </c>
      <c r="C21" s="62">
        <v>2014593</v>
      </c>
      <c r="D21" s="62">
        <v>2115322.65</v>
      </c>
      <c r="E21" s="62">
        <v>2221088.7825000002</v>
      </c>
      <c r="F21" s="62">
        <v>2332143.2216250002</v>
      </c>
      <c r="G21" s="62">
        <v>2448750.3827062505</v>
      </c>
    </row>
    <row r="22" spans="1:7" x14ac:dyDescent="0.25">
      <c r="A22" s="60" t="s">
        <v>458</v>
      </c>
      <c r="B22" s="62">
        <v>50285000</v>
      </c>
      <c r="C22" s="62">
        <v>52799250</v>
      </c>
      <c r="D22" s="62">
        <v>55439212.5</v>
      </c>
      <c r="E22" s="62">
        <v>58211173.125</v>
      </c>
      <c r="F22" s="62">
        <v>61121731.78125</v>
      </c>
      <c r="G22" s="62">
        <v>64177818.370312504</v>
      </c>
    </row>
    <row r="23" spans="1:7" x14ac:dyDescent="0.25">
      <c r="A23" s="61" t="s">
        <v>459</v>
      </c>
      <c r="B23" s="62">
        <v>1504069.05</v>
      </c>
      <c r="C23" s="62">
        <v>1579272.5025000002</v>
      </c>
      <c r="D23" s="62">
        <v>1658236.1276250002</v>
      </c>
      <c r="E23" s="62">
        <v>1741147.9340062502</v>
      </c>
      <c r="F23" s="62">
        <v>1828205.3307065628</v>
      </c>
      <c r="G23" s="62">
        <v>1919615.5972418911</v>
      </c>
    </row>
    <row r="24" spans="1:7" x14ac:dyDescent="0.25">
      <c r="A24" s="61" t="s">
        <v>554</v>
      </c>
      <c r="B24" s="62">
        <v>5877164.9500000002</v>
      </c>
      <c r="C24" s="62">
        <v>6171023.1975000007</v>
      </c>
      <c r="D24" s="62">
        <v>6479574.3573750006</v>
      </c>
      <c r="E24" s="62">
        <v>6803553.0752437506</v>
      </c>
      <c r="F24" s="62">
        <v>7143730.7290059384</v>
      </c>
      <c r="G24" s="62">
        <v>7500917.265456236</v>
      </c>
    </row>
    <row r="25" spans="1:7" x14ac:dyDescent="0.25">
      <c r="A25" s="61" t="s">
        <v>460</v>
      </c>
      <c r="B25" s="62">
        <v>112964541.03999999</v>
      </c>
      <c r="C25" s="62">
        <v>118612768.09199999</v>
      </c>
      <c r="D25" s="62">
        <v>124543406.4966</v>
      </c>
      <c r="E25" s="62">
        <v>130770576.82143001</v>
      </c>
      <c r="F25" s="62">
        <v>137309105.66250151</v>
      </c>
      <c r="G25" s="62">
        <v>144174560.94562659</v>
      </c>
    </row>
    <row r="26" spans="1:7" x14ac:dyDescent="0.25">
      <c r="A26" s="61" t="s">
        <v>461</v>
      </c>
      <c r="B26" s="62">
        <v>0</v>
      </c>
      <c r="C26" s="62">
        <v>0</v>
      </c>
      <c r="D26" s="62">
        <v>0</v>
      </c>
      <c r="E26" s="62">
        <v>0</v>
      </c>
      <c r="F26" s="62">
        <v>0</v>
      </c>
      <c r="G26" s="62">
        <v>0</v>
      </c>
    </row>
    <row r="27" spans="1:7" x14ac:dyDescent="0.25">
      <c r="A27" s="60" t="s">
        <v>464</v>
      </c>
      <c r="B27" s="62">
        <v>3962196.58</v>
      </c>
      <c r="C27" s="62">
        <v>4160306.4090000005</v>
      </c>
      <c r="D27" s="62">
        <v>4368321.7294500005</v>
      </c>
      <c r="E27" s="62">
        <v>4586737.8159225006</v>
      </c>
      <c r="F27" s="62">
        <v>4816074.7067186255</v>
      </c>
      <c r="G27" s="62">
        <v>5056878.4420545567</v>
      </c>
    </row>
    <row r="28" spans="1:7" x14ac:dyDescent="0.25">
      <c r="A28" s="60" t="s">
        <v>463</v>
      </c>
      <c r="B28" s="62">
        <v>0</v>
      </c>
      <c r="C28" s="62">
        <v>0</v>
      </c>
      <c r="D28" s="62">
        <v>0</v>
      </c>
      <c r="E28" s="62">
        <v>0</v>
      </c>
      <c r="F28" s="62">
        <v>0</v>
      </c>
      <c r="G28" s="62">
        <v>0</v>
      </c>
    </row>
    <row r="29" spans="1:7" x14ac:dyDescent="0.25">
      <c r="A29" s="47"/>
      <c r="B29" s="47"/>
      <c r="C29" s="47"/>
      <c r="D29" s="47"/>
      <c r="E29" s="47"/>
      <c r="F29" s="47"/>
      <c r="G29" s="47"/>
    </row>
    <row r="30" spans="1:7" x14ac:dyDescent="0.25">
      <c r="A30" s="3" t="s">
        <v>551</v>
      </c>
      <c r="B30" s="41">
        <f t="shared" ref="B30:G30" si="2">B8+B19</f>
        <v>457197667.55000007</v>
      </c>
      <c r="C30" s="41">
        <f t="shared" si="2"/>
        <v>480057550.92750001</v>
      </c>
      <c r="D30" s="41">
        <f t="shared" si="2"/>
        <v>504060428.47387499</v>
      </c>
      <c r="E30" s="41">
        <f t="shared" si="2"/>
        <v>529263449.89756882</v>
      </c>
      <c r="F30" s="41">
        <f t="shared" si="2"/>
        <v>555726622.39244723</v>
      </c>
      <c r="G30" s="41">
        <f t="shared" si="2"/>
        <v>583512953.5120697</v>
      </c>
    </row>
    <row r="31" spans="1:7" x14ac:dyDescent="0.25">
      <c r="A31" s="57"/>
      <c r="B31" s="57"/>
      <c r="C31" s="57"/>
      <c r="D31" s="57"/>
      <c r="E31" s="57"/>
      <c r="F31" s="57"/>
      <c r="G31" s="57"/>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GQ6:GU7 QM6:QQ7 AAI6:AAM7 AKE6:AKI7 AUA6:AUE7 BDW6:BEA7 BNS6:BNW7 BXO6:BXS7 CHK6:CHO7 CRG6:CRK7 DBC6:DBG7 DKY6:DLC7 DUU6:DUY7 EEQ6:EEU7 EOM6:EOQ7 EYI6:EYM7 FIE6:FII7 FSA6:FSE7 GBW6:GCA7 GLS6:GLW7 GVO6:GVS7 HFK6:HFO7 HPG6:HPK7 HZC6:HZG7 IIY6:IJC7 ISU6:ISY7 JCQ6:JCU7 JMM6:JMQ7 JWI6:JWM7 KGE6:KGI7 KQA6:KQE7 KZW6:LAA7 LJS6:LJW7 LTO6:LTS7 MDK6:MDO7 MNG6:MNK7 MXC6:MXG7 NGY6:NHC7 NQU6:NQY7 OAQ6:OAU7 OKM6:OKQ7 OUI6:OUM7 PEE6:PEI7 POA6:POE7 PXW6:PYA7 QHS6:QHW7 QRO6:QRS7 RBK6:RBO7 RLG6:RLK7 RVC6:RVG7 SEY6:SFC7 SOU6:SOY7 SYQ6:SYU7 TIM6:TIQ7 TSI6:TSM7 UCE6:UCI7 UMA6:UME7 UVW6:UWA7 VFS6:VFW7 VPO6:VPS7 VZK6:VZO7 WJG6:WJK7 WTC6:WTG7 C65542:G65543 GQ65542:GU65543 QM65542:QQ65543 AAI65542:AAM65543 AKE65542:AKI65543 AUA65542:AUE65543 BDW65542:BEA65543 BNS65542:BNW65543 BXO65542:BXS65543 CHK65542:CHO65543 CRG65542:CRK65543 DBC65542:DBG65543 DKY65542:DLC65543 DUU65542:DUY65543 EEQ65542:EEU65543 EOM65542:EOQ65543 EYI65542:EYM65543 FIE65542:FII65543 FSA65542:FSE65543 GBW65542:GCA65543 GLS65542:GLW65543 GVO65542:GVS65543 HFK65542:HFO65543 HPG65542:HPK65543 HZC65542:HZG65543 IIY65542:IJC65543 ISU65542:ISY65543 JCQ65542:JCU65543 JMM65542:JMQ65543 JWI65542:JWM65543 KGE65542:KGI65543 KQA65542:KQE65543 KZW65542:LAA65543 LJS65542:LJW65543 LTO65542:LTS65543 MDK65542:MDO65543 MNG65542:MNK65543 MXC65542:MXG65543 NGY65542:NHC65543 NQU65542:NQY65543 OAQ65542:OAU65543 OKM65542:OKQ65543 OUI65542:OUM65543 PEE65542:PEI65543 POA65542:POE65543 PXW65542:PYA65543 QHS65542:QHW65543 QRO65542:QRS65543 RBK65542:RBO65543 RLG65542:RLK65543 RVC65542:RVG65543 SEY65542:SFC65543 SOU65542:SOY65543 SYQ65542:SYU65543 TIM65542:TIQ65543 TSI65542:TSM65543 UCE65542:UCI65543 UMA65542:UME65543 UVW65542:UWA65543 VFS65542:VFW65543 VPO65542:VPS65543 VZK65542:VZO65543 WJG65542:WJK65543 WTC65542:WTG65543 C131078:G131079 GQ131078:GU131079 QM131078:QQ131079 AAI131078:AAM131079 AKE131078:AKI131079 AUA131078:AUE131079 BDW131078:BEA131079 BNS131078:BNW131079 BXO131078:BXS131079 CHK131078:CHO131079 CRG131078:CRK131079 DBC131078:DBG131079 DKY131078:DLC131079 DUU131078:DUY131079 EEQ131078:EEU131079 EOM131078:EOQ131079 EYI131078:EYM131079 FIE131078:FII131079 FSA131078:FSE131079 GBW131078:GCA131079 GLS131078:GLW131079 GVO131078:GVS131079 HFK131078:HFO131079 HPG131078:HPK131079 HZC131078:HZG131079 IIY131078:IJC131079 ISU131078:ISY131079 JCQ131078:JCU131079 JMM131078:JMQ131079 JWI131078:JWM131079 KGE131078:KGI131079 KQA131078:KQE131079 KZW131078:LAA131079 LJS131078:LJW131079 LTO131078:LTS131079 MDK131078:MDO131079 MNG131078:MNK131079 MXC131078:MXG131079 NGY131078:NHC131079 NQU131078:NQY131079 OAQ131078:OAU131079 OKM131078:OKQ131079 OUI131078:OUM131079 PEE131078:PEI131079 POA131078:POE131079 PXW131078:PYA131079 QHS131078:QHW131079 QRO131078:QRS131079 RBK131078:RBO131079 RLG131078:RLK131079 RVC131078:RVG131079 SEY131078:SFC131079 SOU131078:SOY131079 SYQ131078:SYU131079 TIM131078:TIQ131079 TSI131078:TSM131079 UCE131078:UCI131079 UMA131078:UME131079 UVW131078:UWA131079 VFS131078:VFW131079 VPO131078:VPS131079 VZK131078:VZO131079 WJG131078:WJK131079 WTC131078:WTG131079 C196614:G196615 GQ196614:GU196615 QM196614:QQ196615 AAI196614:AAM196615 AKE196614:AKI196615 AUA196614:AUE196615 BDW196614:BEA196615 BNS196614:BNW196615 BXO196614:BXS196615 CHK196614:CHO196615 CRG196614:CRK196615 DBC196614:DBG196615 DKY196614:DLC196615 DUU196614:DUY196615 EEQ196614:EEU196615 EOM196614:EOQ196615 EYI196614:EYM196615 FIE196614:FII196615 FSA196614:FSE196615 GBW196614:GCA196615 GLS196614:GLW196615 GVO196614:GVS196615 HFK196614:HFO196615 HPG196614:HPK196615 HZC196614:HZG196615 IIY196614:IJC196615 ISU196614:ISY196615 JCQ196614:JCU196615 JMM196614:JMQ196615 JWI196614:JWM196615 KGE196614:KGI196615 KQA196614:KQE196615 KZW196614:LAA196615 LJS196614:LJW196615 LTO196614:LTS196615 MDK196614:MDO196615 MNG196614:MNK196615 MXC196614:MXG196615 NGY196614:NHC196615 NQU196614:NQY196615 OAQ196614:OAU196615 OKM196614:OKQ196615 OUI196614:OUM196615 PEE196614:PEI196615 POA196614:POE196615 PXW196614:PYA196615 QHS196614:QHW196615 QRO196614:QRS196615 RBK196614:RBO196615 RLG196614:RLK196615 RVC196614:RVG196615 SEY196614:SFC196615 SOU196614:SOY196615 SYQ196614:SYU196615 TIM196614:TIQ196615 TSI196614:TSM196615 UCE196614:UCI196615 UMA196614:UME196615 UVW196614:UWA196615 VFS196614:VFW196615 VPO196614:VPS196615 VZK196614:VZO196615 WJG196614:WJK196615 WTC196614:WTG196615 C262150:G262151 GQ262150:GU262151 QM262150:QQ262151 AAI262150:AAM262151 AKE262150:AKI262151 AUA262150:AUE262151 BDW262150:BEA262151 BNS262150:BNW262151 BXO262150:BXS262151 CHK262150:CHO262151 CRG262150:CRK262151 DBC262150:DBG262151 DKY262150:DLC262151 DUU262150:DUY262151 EEQ262150:EEU262151 EOM262150:EOQ262151 EYI262150:EYM262151 FIE262150:FII262151 FSA262150:FSE262151 GBW262150:GCA262151 GLS262150:GLW262151 GVO262150:GVS262151 HFK262150:HFO262151 HPG262150:HPK262151 HZC262150:HZG262151 IIY262150:IJC262151 ISU262150:ISY262151 JCQ262150:JCU262151 JMM262150:JMQ262151 JWI262150:JWM262151 KGE262150:KGI262151 KQA262150:KQE262151 KZW262150:LAA262151 LJS262150:LJW262151 LTO262150:LTS262151 MDK262150:MDO262151 MNG262150:MNK262151 MXC262150:MXG262151 NGY262150:NHC262151 NQU262150:NQY262151 OAQ262150:OAU262151 OKM262150:OKQ262151 OUI262150:OUM262151 PEE262150:PEI262151 POA262150:POE262151 PXW262150:PYA262151 QHS262150:QHW262151 QRO262150:QRS262151 RBK262150:RBO262151 RLG262150:RLK262151 RVC262150:RVG262151 SEY262150:SFC262151 SOU262150:SOY262151 SYQ262150:SYU262151 TIM262150:TIQ262151 TSI262150:TSM262151 UCE262150:UCI262151 UMA262150:UME262151 UVW262150:UWA262151 VFS262150:VFW262151 VPO262150:VPS262151 VZK262150:VZO262151 WJG262150:WJK262151 WTC262150:WTG262151 C327686:G327687 GQ327686:GU327687 QM327686:QQ327687 AAI327686:AAM327687 AKE327686:AKI327687 AUA327686:AUE327687 BDW327686:BEA327687 BNS327686:BNW327687 BXO327686:BXS327687 CHK327686:CHO327687 CRG327686:CRK327687 DBC327686:DBG327687 DKY327686:DLC327687 DUU327686:DUY327687 EEQ327686:EEU327687 EOM327686:EOQ327687 EYI327686:EYM327687 FIE327686:FII327687 FSA327686:FSE327687 GBW327686:GCA327687 GLS327686:GLW327687 GVO327686:GVS327687 HFK327686:HFO327687 HPG327686:HPK327687 HZC327686:HZG327687 IIY327686:IJC327687 ISU327686:ISY327687 JCQ327686:JCU327687 JMM327686:JMQ327687 JWI327686:JWM327687 KGE327686:KGI327687 KQA327686:KQE327687 KZW327686:LAA327687 LJS327686:LJW327687 LTO327686:LTS327687 MDK327686:MDO327687 MNG327686:MNK327687 MXC327686:MXG327687 NGY327686:NHC327687 NQU327686:NQY327687 OAQ327686:OAU327687 OKM327686:OKQ327687 OUI327686:OUM327687 PEE327686:PEI327687 POA327686:POE327687 PXW327686:PYA327687 QHS327686:QHW327687 QRO327686:QRS327687 RBK327686:RBO327687 RLG327686:RLK327687 RVC327686:RVG327687 SEY327686:SFC327687 SOU327686:SOY327687 SYQ327686:SYU327687 TIM327686:TIQ327687 TSI327686:TSM327687 UCE327686:UCI327687 UMA327686:UME327687 UVW327686:UWA327687 VFS327686:VFW327687 VPO327686:VPS327687 VZK327686:VZO327687 WJG327686:WJK327687 WTC327686:WTG327687 C393222:G393223 GQ393222:GU393223 QM393222:QQ393223 AAI393222:AAM393223 AKE393222:AKI393223 AUA393222:AUE393223 BDW393222:BEA393223 BNS393222:BNW393223 BXO393222:BXS393223 CHK393222:CHO393223 CRG393222:CRK393223 DBC393222:DBG393223 DKY393222:DLC393223 DUU393222:DUY393223 EEQ393222:EEU393223 EOM393222:EOQ393223 EYI393222:EYM393223 FIE393222:FII393223 FSA393222:FSE393223 GBW393222:GCA393223 GLS393222:GLW393223 GVO393222:GVS393223 HFK393222:HFO393223 HPG393222:HPK393223 HZC393222:HZG393223 IIY393222:IJC393223 ISU393222:ISY393223 JCQ393222:JCU393223 JMM393222:JMQ393223 JWI393222:JWM393223 KGE393222:KGI393223 KQA393222:KQE393223 KZW393222:LAA393223 LJS393222:LJW393223 LTO393222:LTS393223 MDK393222:MDO393223 MNG393222:MNK393223 MXC393222:MXG393223 NGY393222:NHC393223 NQU393222:NQY393223 OAQ393222:OAU393223 OKM393222:OKQ393223 OUI393222:OUM393223 PEE393222:PEI393223 POA393222:POE393223 PXW393222:PYA393223 QHS393222:QHW393223 QRO393222:QRS393223 RBK393222:RBO393223 RLG393222:RLK393223 RVC393222:RVG393223 SEY393222:SFC393223 SOU393222:SOY393223 SYQ393222:SYU393223 TIM393222:TIQ393223 TSI393222:TSM393223 UCE393222:UCI393223 UMA393222:UME393223 UVW393222:UWA393223 VFS393222:VFW393223 VPO393222:VPS393223 VZK393222:VZO393223 WJG393222:WJK393223 WTC393222:WTG393223 C458758:G458759 GQ458758:GU458759 QM458758:QQ458759 AAI458758:AAM458759 AKE458758:AKI458759 AUA458758:AUE458759 BDW458758:BEA458759 BNS458758:BNW458759 BXO458758:BXS458759 CHK458758:CHO458759 CRG458758:CRK458759 DBC458758:DBG458759 DKY458758:DLC458759 DUU458758:DUY458759 EEQ458758:EEU458759 EOM458758:EOQ458759 EYI458758:EYM458759 FIE458758:FII458759 FSA458758:FSE458759 GBW458758:GCA458759 GLS458758:GLW458759 GVO458758:GVS458759 HFK458758:HFO458759 HPG458758:HPK458759 HZC458758:HZG458759 IIY458758:IJC458759 ISU458758:ISY458759 JCQ458758:JCU458759 JMM458758:JMQ458759 JWI458758:JWM458759 KGE458758:KGI458759 KQA458758:KQE458759 KZW458758:LAA458759 LJS458758:LJW458759 LTO458758:LTS458759 MDK458758:MDO458759 MNG458758:MNK458759 MXC458758:MXG458759 NGY458758:NHC458759 NQU458758:NQY458759 OAQ458758:OAU458759 OKM458758:OKQ458759 OUI458758:OUM458759 PEE458758:PEI458759 POA458758:POE458759 PXW458758:PYA458759 QHS458758:QHW458759 QRO458758:QRS458759 RBK458758:RBO458759 RLG458758:RLK458759 RVC458758:RVG458759 SEY458758:SFC458759 SOU458758:SOY458759 SYQ458758:SYU458759 TIM458758:TIQ458759 TSI458758:TSM458759 UCE458758:UCI458759 UMA458758:UME458759 UVW458758:UWA458759 VFS458758:VFW458759 VPO458758:VPS458759 VZK458758:VZO458759 WJG458758:WJK458759 WTC458758:WTG458759 C524294:G524295 GQ524294:GU524295 QM524294:QQ524295 AAI524294:AAM524295 AKE524294:AKI524295 AUA524294:AUE524295 BDW524294:BEA524295 BNS524294:BNW524295 BXO524294:BXS524295 CHK524294:CHO524295 CRG524294:CRK524295 DBC524294:DBG524295 DKY524294:DLC524295 DUU524294:DUY524295 EEQ524294:EEU524295 EOM524294:EOQ524295 EYI524294:EYM524295 FIE524294:FII524295 FSA524294:FSE524295 GBW524294:GCA524295 GLS524294:GLW524295 GVO524294:GVS524295 HFK524294:HFO524295 HPG524294:HPK524295 HZC524294:HZG524295 IIY524294:IJC524295 ISU524294:ISY524295 JCQ524294:JCU524295 JMM524294:JMQ524295 JWI524294:JWM524295 KGE524294:KGI524295 KQA524294:KQE524295 KZW524294:LAA524295 LJS524294:LJW524295 LTO524294:LTS524295 MDK524294:MDO524295 MNG524294:MNK524295 MXC524294:MXG524295 NGY524294:NHC524295 NQU524294:NQY524295 OAQ524294:OAU524295 OKM524294:OKQ524295 OUI524294:OUM524295 PEE524294:PEI524295 POA524294:POE524295 PXW524294:PYA524295 QHS524294:QHW524295 QRO524294:QRS524295 RBK524294:RBO524295 RLG524294:RLK524295 RVC524294:RVG524295 SEY524294:SFC524295 SOU524294:SOY524295 SYQ524294:SYU524295 TIM524294:TIQ524295 TSI524294:TSM524295 UCE524294:UCI524295 UMA524294:UME524295 UVW524294:UWA524295 VFS524294:VFW524295 VPO524294:VPS524295 VZK524294:VZO524295 WJG524294:WJK524295 WTC524294:WTG524295 C589830:G589831 GQ589830:GU589831 QM589830:QQ589831 AAI589830:AAM589831 AKE589830:AKI589831 AUA589830:AUE589831 BDW589830:BEA589831 BNS589830:BNW589831 BXO589830:BXS589831 CHK589830:CHO589831 CRG589830:CRK589831 DBC589830:DBG589831 DKY589830:DLC589831 DUU589830:DUY589831 EEQ589830:EEU589831 EOM589830:EOQ589831 EYI589830:EYM589831 FIE589830:FII589831 FSA589830:FSE589831 GBW589830:GCA589831 GLS589830:GLW589831 GVO589830:GVS589831 HFK589830:HFO589831 HPG589830:HPK589831 HZC589830:HZG589831 IIY589830:IJC589831 ISU589830:ISY589831 JCQ589830:JCU589831 JMM589830:JMQ589831 JWI589830:JWM589831 KGE589830:KGI589831 KQA589830:KQE589831 KZW589830:LAA589831 LJS589830:LJW589831 LTO589830:LTS589831 MDK589830:MDO589831 MNG589830:MNK589831 MXC589830:MXG589831 NGY589830:NHC589831 NQU589830:NQY589831 OAQ589830:OAU589831 OKM589830:OKQ589831 OUI589830:OUM589831 PEE589830:PEI589831 POA589830:POE589831 PXW589830:PYA589831 QHS589830:QHW589831 QRO589830:QRS589831 RBK589830:RBO589831 RLG589830:RLK589831 RVC589830:RVG589831 SEY589830:SFC589831 SOU589830:SOY589831 SYQ589830:SYU589831 TIM589830:TIQ589831 TSI589830:TSM589831 UCE589830:UCI589831 UMA589830:UME589831 UVW589830:UWA589831 VFS589830:VFW589831 VPO589830:VPS589831 VZK589830:VZO589831 WJG589830:WJK589831 WTC589830:WTG589831 C655366:G655367 GQ655366:GU655367 QM655366:QQ655367 AAI655366:AAM655367 AKE655366:AKI655367 AUA655366:AUE655367 BDW655366:BEA655367 BNS655366:BNW655367 BXO655366:BXS655367 CHK655366:CHO655367 CRG655366:CRK655367 DBC655366:DBG655367 DKY655366:DLC655367 DUU655366:DUY655367 EEQ655366:EEU655367 EOM655366:EOQ655367 EYI655366:EYM655367 FIE655366:FII655367 FSA655366:FSE655367 GBW655366:GCA655367 GLS655366:GLW655367 GVO655366:GVS655367 HFK655366:HFO655367 HPG655366:HPK655367 HZC655366:HZG655367 IIY655366:IJC655367 ISU655366:ISY655367 JCQ655366:JCU655367 JMM655366:JMQ655367 JWI655366:JWM655367 KGE655366:KGI655367 KQA655366:KQE655367 KZW655366:LAA655367 LJS655366:LJW655367 LTO655366:LTS655367 MDK655366:MDO655367 MNG655366:MNK655367 MXC655366:MXG655367 NGY655366:NHC655367 NQU655366:NQY655367 OAQ655366:OAU655367 OKM655366:OKQ655367 OUI655366:OUM655367 PEE655366:PEI655367 POA655366:POE655367 PXW655366:PYA655367 QHS655366:QHW655367 QRO655366:QRS655367 RBK655366:RBO655367 RLG655366:RLK655367 RVC655366:RVG655367 SEY655366:SFC655367 SOU655366:SOY655367 SYQ655366:SYU655367 TIM655366:TIQ655367 TSI655366:TSM655367 UCE655366:UCI655367 UMA655366:UME655367 UVW655366:UWA655367 VFS655366:VFW655367 VPO655366:VPS655367 VZK655366:VZO655367 WJG655366:WJK655367 WTC655366:WTG655367 C720902:G720903 GQ720902:GU720903 QM720902:QQ720903 AAI720902:AAM720903 AKE720902:AKI720903 AUA720902:AUE720903 BDW720902:BEA720903 BNS720902:BNW720903 BXO720902:BXS720903 CHK720902:CHO720903 CRG720902:CRK720903 DBC720902:DBG720903 DKY720902:DLC720903 DUU720902:DUY720903 EEQ720902:EEU720903 EOM720902:EOQ720903 EYI720902:EYM720903 FIE720902:FII720903 FSA720902:FSE720903 GBW720902:GCA720903 GLS720902:GLW720903 GVO720902:GVS720903 HFK720902:HFO720903 HPG720902:HPK720903 HZC720902:HZG720903 IIY720902:IJC720903 ISU720902:ISY720903 JCQ720902:JCU720903 JMM720902:JMQ720903 JWI720902:JWM720903 KGE720902:KGI720903 KQA720902:KQE720903 KZW720902:LAA720903 LJS720902:LJW720903 LTO720902:LTS720903 MDK720902:MDO720903 MNG720902:MNK720903 MXC720902:MXG720903 NGY720902:NHC720903 NQU720902:NQY720903 OAQ720902:OAU720903 OKM720902:OKQ720903 OUI720902:OUM720903 PEE720902:PEI720903 POA720902:POE720903 PXW720902:PYA720903 QHS720902:QHW720903 QRO720902:QRS720903 RBK720902:RBO720903 RLG720902:RLK720903 RVC720902:RVG720903 SEY720902:SFC720903 SOU720902:SOY720903 SYQ720902:SYU720903 TIM720902:TIQ720903 TSI720902:TSM720903 UCE720902:UCI720903 UMA720902:UME720903 UVW720902:UWA720903 VFS720902:VFW720903 VPO720902:VPS720903 VZK720902:VZO720903 WJG720902:WJK720903 WTC720902:WTG720903 C786438:G786439 GQ786438:GU786439 QM786438:QQ786439 AAI786438:AAM786439 AKE786438:AKI786439 AUA786438:AUE786439 BDW786438:BEA786439 BNS786438:BNW786439 BXO786438:BXS786439 CHK786438:CHO786439 CRG786438:CRK786439 DBC786438:DBG786439 DKY786438:DLC786439 DUU786438:DUY786439 EEQ786438:EEU786439 EOM786438:EOQ786439 EYI786438:EYM786439 FIE786438:FII786439 FSA786438:FSE786439 GBW786438:GCA786439 GLS786438:GLW786439 GVO786438:GVS786439 HFK786438:HFO786439 HPG786438:HPK786439 HZC786438:HZG786439 IIY786438:IJC786439 ISU786438:ISY786439 JCQ786438:JCU786439 JMM786438:JMQ786439 JWI786438:JWM786439 KGE786438:KGI786439 KQA786438:KQE786439 KZW786438:LAA786439 LJS786438:LJW786439 LTO786438:LTS786439 MDK786438:MDO786439 MNG786438:MNK786439 MXC786438:MXG786439 NGY786438:NHC786439 NQU786438:NQY786439 OAQ786438:OAU786439 OKM786438:OKQ786439 OUI786438:OUM786439 PEE786438:PEI786439 POA786438:POE786439 PXW786438:PYA786439 QHS786438:QHW786439 QRO786438:QRS786439 RBK786438:RBO786439 RLG786438:RLK786439 RVC786438:RVG786439 SEY786438:SFC786439 SOU786438:SOY786439 SYQ786438:SYU786439 TIM786438:TIQ786439 TSI786438:TSM786439 UCE786438:UCI786439 UMA786438:UME786439 UVW786438:UWA786439 VFS786438:VFW786439 VPO786438:VPS786439 VZK786438:VZO786439 WJG786438:WJK786439 WTC786438:WTG786439 C851974:G851975 GQ851974:GU851975 QM851974:QQ851975 AAI851974:AAM851975 AKE851974:AKI851975 AUA851974:AUE851975 BDW851974:BEA851975 BNS851974:BNW851975 BXO851974:BXS851975 CHK851974:CHO851975 CRG851974:CRK851975 DBC851974:DBG851975 DKY851974:DLC851975 DUU851974:DUY851975 EEQ851974:EEU851975 EOM851974:EOQ851975 EYI851974:EYM851975 FIE851974:FII851975 FSA851974:FSE851975 GBW851974:GCA851975 GLS851974:GLW851975 GVO851974:GVS851975 HFK851974:HFO851975 HPG851974:HPK851975 HZC851974:HZG851975 IIY851974:IJC851975 ISU851974:ISY851975 JCQ851974:JCU851975 JMM851974:JMQ851975 JWI851974:JWM851975 KGE851974:KGI851975 KQA851974:KQE851975 KZW851974:LAA851975 LJS851974:LJW851975 LTO851974:LTS851975 MDK851974:MDO851975 MNG851974:MNK851975 MXC851974:MXG851975 NGY851974:NHC851975 NQU851974:NQY851975 OAQ851974:OAU851975 OKM851974:OKQ851975 OUI851974:OUM851975 PEE851974:PEI851975 POA851974:POE851975 PXW851974:PYA851975 QHS851974:QHW851975 QRO851974:QRS851975 RBK851974:RBO851975 RLG851974:RLK851975 RVC851974:RVG851975 SEY851974:SFC851975 SOU851974:SOY851975 SYQ851974:SYU851975 TIM851974:TIQ851975 TSI851974:TSM851975 UCE851974:UCI851975 UMA851974:UME851975 UVW851974:UWA851975 VFS851974:VFW851975 VPO851974:VPS851975 VZK851974:VZO851975 WJG851974:WJK851975 WTC851974:WTG851975 C917510:G917511 GQ917510:GU917511 QM917510:QQ917511 AAI917510:AAM917511 AKE917510:AKI917511 AUA917510:AUE917511 BDW917510:BEA917511 BNS917510:BNW917511 BXO917510:BXS917511 CHK917510:CHO917511 CRG917510:CRK917511 DBC917510:DBG917511 DKY917510:DLC917511 DUU917510:DUY917511 EEQ917510:EEU917511 EOM917510:EOQ917511 EYI917510:EYM917511 FIE917510:FII917511 FSA917510:FSE917511 GBW917510:GCA917511 GLS917510:GLW917511 GVO917510:GVS917511 HFK917510:HFO917511 HPG917510:HPK917511 HZC917510:HZG917511 IIY917510:IJC917511 ISU917510:ISY917511 JCQ917510:JCU917511 JMM917510:JMQ917511 JWI917510:JWM917511 KGE917510:KGI917511 KQA917510:KQE917511 KZW917510:LAA917511 LJS917510:LJW917511 LTO917510:LTS917511 MDK917510:MDO917511 MNG917510:MNK917511 MXC917510:MXG917511 NGY917510:NHC917511 NQU917510:NQY917511 OAQ917510:OAU917511 OKM917510:OKQ917511 OUI917510:OUM917511 PEE917510:PEI917511 POA917510:POE917511 PXW917510:PYA917511 QHS917510:QHW917511 QRO917510:QRS917511 RBK917510:RBO917511 RLG917510:RLK917511 RVC917510:RVG917511 SEY917510:SFC917511 SOU917510:SOY917511 SYQ917510:SYU917511 TIM917510:TIQ917511 TSI917510:TSM917511 UCE917510:UCI917511 UMA917510:UME917511 UVW917510:UWA917511 VFS917510:VFW917511 VPO917510:VPS917511 VZK917510:VZO917511 WJG917510:WJK917511 WTC917510:WTG917511 C983046:G983047 GQ983046:GU983047 QM983046:QQ983047 AAI983046:AAM983047 AKE983046:AKI983047 AUA983046:AUE983047 BDW983046:BEA983047 BNS983046:BNW983047 BXO983046:BXS983047 CHK983046:CHO983047 CRG983046:CRK983047 DBC983046:DBG983047 DKY983046:DLC983047 DUU983046:DUY983047 EEQ983046:EEU983047 EOM983046:EOQ983047 EYI983046:EYM983047 FIE983046:FII983047 FSA983046:FSE983047 GBW983046:GCA983047 GLS983046:GLW983047 GVO983046:GVS983047 HFK983046:HFO983047 HPG983046:HPK983047 HZC983046:HZG983047 IIY983046:IJC983047 ISU983046:ISY983047 JCQ983046:JCU983047 JMM983046:JMQ983047 JWI983046:JWM983047 KGE983046:KGI983047 KQA983046:KQE983047 KZW983046:LAA983047 LJS983046:LJW983047 LTO983046:LTS983047 MDK983046:MDO983047 MNG983046:MNK983047 MXC983046:MXG983047 NGY983046:NHC983047 NQU983046:NQY983047 OAQ983046:OAU983047 OKM983046:OKQ983047 OUI983046:OUM983047 PEE983046:PEI983047 POA983046:POE983047 PXW983046:PYA983047 QHS983046:QHW983047 QRO983046:QRS983047 RBK983046:RBO983047 RLG983046:RLK983047 RVC983046:RVG983047 SEY983046:SFC983047 SOU983046:SOY983047 SYQ983046:SYU983047 TIM983046:TIQ983047 TSI983046:TSM983047 UCE983046:UCI983047 UMA983046:UME983047 UVW983046:UWA983047 VFS983046:VFW983047 VPO983046:VPS983047 VZK983046:VZO983047 WJG983046:WJK983047 WTC983046:WTG983047" xr:uid="{00000000-0002-0000-0A00-000000000000}"/>
    <dataValidation type="decimal" allowBlank="1" showInputMessage="1" showErrorMessage="1" sqref="WTB983048:WTG983070 GP8:GU30 QL8:QQ30 AAH8:AAM30 AKD8:AKI30 ATZ8:AUE30 BDV8:BEA30 BNR8:BNW30 BXN8:BXS30 CHJ8:CHO30 CRF8:CRK30 DBB8:DBG30 DKX8:DLC30 DUT8:DUY30 EEP8:EEU30 EOL8:EOQ30 EYH8:EYM30 FID8:FII30 FRZ8:FSE30 GBV8:GCA30 GLR8:GLW30 GVN8:GVS30 HFJ8:HFO30 HPF8:HPK30 HZB8:HZG30 IIX8:IJC30 IST8:ISY30 JCP8:JCU30 JML8:JMQ30 JWH8:JWM30 KGD8:KGI30 KPZ8:KQE30 KZV8:LAA30 LJR8:LJW30 LTN8:LTS30 MDJ8:MDO30 MNF8:MNK30 MXB8:MXG30 NGX8:NHC30 NQT8:NQY30 OAP8:OAU30 OKL8:OKQ30 OUH8:OUM30 PED8:PEI30 PNZ8:POE30 PXV8:PYA30 QHR8:QHW30 QRN8:QRS30 RBJ8:RBO30 RLF8:RLK30 RVB8:RVG30 SEX8:SFC30 SOT8:SOY30 SYP8:SYU30 TIL8:TIQ30 TSH8:TSM30 UCD8:UCI30 ULZ8:UME30 UVV8:UWA30 VFR8:VFW30 VPN8:VPS30 VZJ8:VZO30 WJF8:WJK30 WTB8:WTG30 B65544:G65566 GP65544:GU65566 QL65544:QQ65566 AAH65544:AAM65566 AKD65544:AKI65566 ATZ65544:AUE65566 BDV65544:BEA65566 BNR65544:BNW65566 BXN65544:BXS65566 CHJ65544:CHO65566 CRF65544:CRK65566 DBB65544:DBG65566 DKX65544:DLC65566 DUT65544:DUY65566 EEP65544:EEU65566 EOL65544:EOQ65566 EYH65544:EYM65566 FID65544:FII65566 FRZ65544:FSE65566 GBV65544:GCA65566 GLR65544:GLW65566 GVN65544:GVS65566 HFJ65544:HFO65566 HPF65544:HPK65566 HZB65544:HZG65566 IIX65544:IJC65566 IST65544:ISY65566 JCP65544:JCU65566 JML65544:JMQ65566 JWH65544:JWM65566 KGD65544:KGI65566 KPZ65544:KQE65566 KZV65544:LAA65566 LJR65544:LJW65566 LTN65544:LTS65566 MDJ65544:MDO65566 MNF65544:MNK65566 MXB65544:MXG65566 NGX65544:NHC65566 NQT65544:NQY65566 OAP65544:OAU65566 OKL65544:OKQ65566 OUH65544:OUM65566 PED65544:PEI65566 PNZ65544:POE65566 PXV65544:PYA65566 QHR65544:QHW65566 QRN65544:QRS65566 RBJ65544:RBO65566 RLF65544:RLK65566 RVB65544:RVG65566 SEX65544:SFC65566 SOT65544:SOY65566 SYP65544:SYU65566 TIL65544:TIQ65566 TSH65544:TSM65566 UCD65544:UCI65566 ULZ65544:UME65566 UVV65544:UWA65566 VFR65544:VFW65566 VPN65544:VPS65566 VZJ65544:VZO65566 WJF65544:WJK65566 WTB65544:WTG65566 B131080:G131102 GP131080:GU131102 QL131080:QQ131102 AAH131080:AAM131102 AKD131080:AKI131102 ATZ131080:AUE131102 BDV131080:BEA131102 BNR131080:BNW131102 BXN131080:BXS131102 CHJ131080:CHO131102 CRF131080:CRK131102 DBB131080:DBG131102 DKX131080:DLC131102 DUT131080:DUY131102 EEP131080:EEU131102 EOL131080:EOQ131102 EYH131080:EYM131102 FID131080:FII131102 FRZ131080:FSE131102 GBV131080:GCA131102 GLR131080:GLW131102 GVN131080:GVS131102 HFJ131080:HFO131102 HPF131080:HPK131102 HZB131080:HZG131102 IIX131080:IJC131102 IST131080:ISY131102 JCP131080:JCU131102 JML131080:JMQ131102 JWH131080:JWM131102 KGD131080:KGI131102 KPZ131080:KQE131102 KZV131080:LAA131102 LJR131080:LJW131102 LTN131080:LTS131102 MDJ131080:MDO131102 MNF131080:MNK131102 MXB131080:MXG131102 NGX131080:NHC131102 NQT131080:NQY131102 OAP131080:OAU131102 OKL131080:OKQ131102 OUH131080:OUM131102 PED131080:PEI131102 PNZ131080:POE131102 PXV131080:PYA131102 QHR131080:QHW131102 QRN131080:QRS131102 RBJ131080:RBO131102 RLF131080:RLK131102 RVB131080:RVG131102 SEX131080:SFC131102 SOT131080:SOY131102 SYP131080:SYU131102 TIL131080:TIQ131102 TSH131080:TSM131102 UCD131080:UCI131102 ULZ131080:UME131102 UVV131080:UWA131102 VFR131080:VFW131102 VPN131080:VPS131102 VZJ131080:VZO131102 WJF131080:WJK131102 WTB131080:WTG131102 B196616:G196638 GP196616:GU196638 QL196616:QQ196638 AAH196616:AAM196638 AKD196616:AKI196638 ATZ196616:AUE196638 BDV196616:BEA196638 BNR196616:BNW196638 BXN196616:BXS196638 CHJ196616:CHO196638 CRF196616:CRK196638 DBB196616:DBG196638 DKX196616:DLC196638 DUT196616:DUY196638 EEP196616:EEU196638 EOL196616:EOQ196638 EYH196616:EYM196638 FID196616:FII196638 FRZ196616:FSE196638 GBV196616:GCA196638 GLR196616:GLW196638 GVN196616:GVS196638 HFJ196616:HFO196638 HPF196616:HPK196638 HZB196616:HZG196638 IIX196616:IJC196638 IST196616:ISY196638 JCP196616:JCU196638 JML196616:JMQ196638 JWH196616:JWM196638 KGD196616:KGI196638 KPZ196616:KQE196638 KZV196616:LAA196638 LJR196616:LJW196638 LTN196616:LTS196638 MDJ196616:MDO196638 MNF196616:MNK196638 MXB196616:MXG196638 NGX196616:NHC196638 NQT196616:NQY196638 OAP196616:OAU196638 OKL196616:OKQ196638 OUH196616:OUM196638 PED196616:PEI196638 PNZ196616:POE196638 PXV196616:PYA196638 QHR196616:QHW196638 QRN196616:QRS196638 RBJ196616:RBO196638 RLF196616:RLK196638 RVB196616:RVG196638 SEX196616:SFC196638 SOT196616:SOY196638 SYP196616:SYU196638 TIL196616:TIQ196638 TSH196616:TSM196638 UCD196616:UCI196638 ULZ196616:UME196638 UVV196616:UWA196638 VFR196616:VFW196638 VPN196616:VPS196638 VZJ196616:VZO196638 WJF196616:WJK196638 WTB196616:WTG196638 B262152:G262174 GP262152:GU262174 QL262152:QQ262174 AAH262152:AAM262174 AKD262152:AKI262174 ATZ262152:AUE262174 BDV262152:BEA262174 BNR262152:BNW262174 BXN262152:BXS262174 CHJ262152:CHO262174 CRF262152:CRK262174 DBB262152:DBG262174 DKX262152:DLC262174 DUT262152:DUY262174 EEP262152:EEU262174 EOL262152:EOQ262174 EYH262152:EYM262174 FID262152:FII262174 FRZ262152:FSE262174 GBV262152:GCA262174 GLR262152:GLW262174 GVN262152:GVS262174 HFJ262152:HFO262174 HPF262152:HPK262174 HZB262152:HZG262174 IIX262152:IJC262174 IST262152:ISY262174 JCP262152:JCU262174 JML262152:JMQ262174 JWH262152:JWM262174 KGD262152:KGI262174 KPZ262152:KQE262174 KZV262152:LAA262174 LJR262152:LJW262174 LTN262152:LTS262174 MDJ262152:MDO262174 MNF262152:MNK262174 MXB262152:MXG262174 NGX262152:NHC262174 NQT262152:NQY262174 OAP262152:OAU262174 OKL262152:OKQ262174 OUH262152:OUM262174 PED262152:PEI262174 PNZ262152:POE262174 PXV262152:PYA262174 QHR262152:QHW262174 QRN262152:QRS262174 RBJ262152:RBO262174 RLF262152:RLK262174 RVB262152:RVG262174 SEX262152:SFC262174 SOT262152:SOY262174 SYP262152:SYU262174 TIL262152:TIQ262174 TSH262152:TSM262174 UCD262152:UCI262174 ULZ262152:UME262174 UVV262152:UWA262174 VFR262152:VFW262174 VPN262152:VPS262174 VZJ262152:VZO262174 WJF262152:WJK262174 WTB262152:WTG262174 B327688:G327710 GP327688:GU327710 QL327688:QQ327710 AAH327688:AAM327710 AKD327688:AKI327710 ATZ327688:AUE327710 BDV327688:BEA327710 BNR327688:BNW327710 BXN327688:BXS327710 CHJ327688:CHO327710 CRF327688:CRK327710 DBB327688:DBG327710 DKX327688:DLC327710 DUT327688:DUY327710 EEP327688:EEU327710 EOL327688:EOQ327710 EYH327688:EYM327710 FID327688:FII327710 FRZ327688:FSE327710 GBV327688:GCA327710 GLR327688:GLW327710 GVN327688:GVS327710 HFJ327688:HFO327710 HPF327688:HPK327710 HZB327688:HZG327710 IIX327688:IJC327710 IST327688:ISY327710 JCP327688:JCU327710 JML327688:JMQ327710 JWH327688:JWM327710 KGD327688:KGI327710 KPZ327688:KQE327710 KZV327688:LAA327710 LJR327688:LJW327710 LTN327688:LTS327710 MDJ327688:MDO327710 MNF327688:MNK327710 MXB327688:MXG327710 NGX327688:NHC327710 NQT327688:NQY327710 OAP327688:OAU327710 OKL327688:OKQ327710 OUH327688:OUM327710 PED327688:PEI327710 PNZ327688:POE327710 PXV327688:PYA327710 QHR327688:QHW327710 QRN327688:QRS327710 RBJ327688:RBO327710 RLF327688:RLK327710 RVB327688:RVG327710 SEX327688:SFC327710 SOT327688:SOY327710 SYP327688:SYU327710 TIL327688:TIQ327710 TSH327688:TSM327710 UCD327688:UCI327710 ULZ327688:UME327710 UVV327688:UWA327710 VFR327688:VFW327710 VPN327688:VPS327710 VZJ327688:VZO327710 WJF327688:WJK327710 WTB327688:WTG327710 B393224:G393246 GP393224:GU393246 QL393224:QQ393246 AAH393224:AAM393246 AKD393224:AKI393246 ATZ393224:AUE393246 BDV393224:BEA393246 BNR393224:BNW393246 BXN393224:BXS393246 CHJ393224:CHO393246 CRF393224:CRK393246 DBB393224:DBG393246 DKX393224:DLC393246 DUT393224:DUY393246 EEP393224:EEU393246 EOL393224:EOQ393246 EYH393224:EYM393246 FID393224:FII393246 FRZ393224:FSE393246 GBV393224:GCA393246 GLR393224:GLW393246 GVN393224:GVS393246 HFJ393224:HFO393246 HPF393224:HPK393246 HZB393224:HZG393246 IIX393224:IJC393246 IST393224:ISY393246 JCP393224:JCU393246 JML393224:JMQ393246 JWH393224:JWM393246 KGD393224:KGI393246 KPZ393224:KQE393246 KZV393224:LAA393246 LJR393224:LJW393246 LTN393224:LTS393246 MDJ393224:MDO393246 MNF393224:MNK393246 MXB393224:MXG393246 NGX393224:NHC393246 NQT393224:NQY393246 OAP393224:OAU393246 OKL393224:OKQ393246 OUH393224:OUM393246 PED393224:PEI393246 PNZ393224:POE393246 PXV393224:PYA393246 QHR393224:QHW393246 QRN393224:QRS393246 RBJ393224:RBO393246 RLF393224:RLK393246 RVB393224:RVG393246 SEX393224:SFC393246 SOT393224:SOY393246 SYP393224:SYU393246 TIL393224:TIQ393246 TSH393224:TSM393246 UCD393224:UCI393246 ULZ393224:UME393246 UVV393224:UWA393246 VFR393224:VFW393246 VPN393224:VPS393246 VZJ393224:VZO393246 WJF393224:WJK393246 WTB393224:WTG393246 B458760:G458782 GP458760:GU458782 QL458760:QQ458782 AAH458760:AAM458782 AKD458760:AKI458782 ATZ458760:AUE458782 BDV458760:BEA458782 BNR458760:BNW458782 BXN458760:BXS458782 CHJ458760:CHO458782 CRF458760:CRK458782 DBB458760:DBG458782 DKX458760:DLC458782 DUT458760:DUY458782 EEP458760:EEU458782 EOL458760:EOQ458782 EYH458760:EYM458782 FID458760:FII458782 FRZ458760:FSE458782 GBV458760:GCA458782 GLR458760:GLW458782 GVN458760:GVS458782 HFJ458760:HFO458782 HPF458760:HPK458782 HZB458760:HZG458782 IIX458760:IJC458782 IST458760:ISY458782 JCP458760:JCU458782 JML458760:JMQ458782 JWH458760:JWM458782 KGD458760:KGI458782 KPZ458760:KQE458782 KZV458760:LAA458782 LJR458760:LJW458782 LTN458760:LTS458782 MDJ458760:MDO458782 MNF458760:MNK458782 MXB458760:MXG458782 NGX458760:NHC458782 NQT458760:NQY458782 OAP458760:OAU458782 OKL458760:OKQ458782 OUH458760:OUM458782 PED458760:PEI458782 PNZ458760:POE458782 PXV458760:PYA458782 QHR458760:QHW458782 QRN458760:QRS458782 RBJ458760:RBO458782 RLF458760:RLK458782 RVB458760:RVG458782 SEX458760:SFC458782 SOT458760:SOY458782 SYP458760:SYU458782 TIL458760:TIQ458782 TSH458760:TSM458782 UCD458760:UCI458782 ULZ458760:UME458782 UVV458760:UWA458782 VFR458760:VFW458782 VPN458760:VPS458782 VZJ458760:VZO458782 WJF458760:WJK458782 WTB458760:WTG458782 B524296:G524318 GP524296:GU524318 QL524296:QQ524318 AAH524296:AAM524318 AKD524296:AKI524318 ATZ524296:AUE524318 BDV524296:BEA524318 BNR524296:BNW524318 BXN524296:BXS524318 CHJ524296:CHO524318 CRF524296:CRK524318 DBB524296:DBG524318 DKX524296:DLC524318 DUT524296:DUY524318 EEP524296:EEU524318 EOL524296:EOQ524318 EYH524296:EYM524318 FID524296:FII524318 FRZ524296:FSE524318 GBV524296:GCA524318 GLR524296:GLW524318 GVN524296:GVS524318 HFJ524296:HFO524318 HPF524296:HPK524318 HZB524296:HZG524318 IIX524296:IJC524318 IST524296:ISY524318 JCP524296:JCU524318 JML524296:JMQ524318 JWH524296:JWM524318 KGD524296:KGI524318 KPZ524296:KQE524318 KZV524296:LAA524318 LJR524296:LJW524318 LTN524296:LTS524318 MDJ524296:MDO524318 MNF524296:MNK524318 MXB524296:MXG524318 NGX524296:NHC524318 NQT524296:NQY524318 OAP524296:OAU524318 OKL524296:OKQ524318 OUH524296:OUM524318 PED524296:PEI524318 PNZ524296:POE524318 PXV524296:PYA524318 QHR524296:QHW524318 QRN524296:QRS524318 RBJ524296:RBO524318 RLF524296:RLK524318 RVB524296:RVG524318 SEX524296:SFC524318 SOT524296:SOY524318 SYP524296:SYU524318 TIL524296:TIQ524318 TSH524296:TSM524318 UCD524296:UCI524318 ULZ524296:UME524318 UVV524296:UWA524318 VFR524296:VFW524318 VPN524296:VPS524318 VZJ524296:VZO524318 WJF524296:WJK524318 WTB524296:WTG524318 B589832:G589854 GP589832:GU589854 QL589832:QQ589854 AAH589832:AAM589854 AKD589832:AKI589854 ATZ589832:AUE589854 BDV589832:BEA589854 BNR589832:BNW589854 BXN589832:BXS589854 CHJ589832:CHO589854 CRF589832:CRK589854 DBB589832:DBG589854 DKX589832:DLC589854 DUT589832:DUY589854 EEP589832:EEU589854 EOL589832:EOQ589854 EYH589832:EYM589854 FID589832:FII589854 FRZ589832:FSE589854 GBV589832:GCA589854 GLR589832:GLW589854 GVN589832:GVS589854 HFJ589832:HFO589854 HPF589832:HPK589854 HZB589832:HZG589854 IIX589832:IJC589854 IST589832:ISY589854 JCP589832:JCU589854 JML589832:JMQ589854 JWH589832:JWM589854 KGD589832:KGI589854 KPZ589832:KQE589854 KZV589832:LAA589854 LJR589832:LJW589854 LTN589832:LTS589854 MDJ589832:MDO589854 MNF589832:MNK589854 MXB589832:MXG589854 NGX589832:NHC589854 NQT589832:NQY589854 OAP589832:OAU589854 OKL589832:OKQ589854 OUH589832:OUM589854 PED589832:PEI589854 PNZ589832:POE589854 PXV589832:PYA589854 QHR589832:QHW589854 QRN589832:QRS589854 RBJ589832:RBO589854 RLF589832:RLK589854 RVB589832:RVG589854 SEX589832:SFC589854 SOT589832:SOY589854 SYP589832:SYU589854 TIL589832:TIQ589854 TSH589832:TSM589854 UCD589832:UCI589854 ULZ589832:UME589854 UVV589832:UWA589854 VFR589832:VFW589854 VPN589832:VPS589854 VZJ589832:VZO589854 WJF589832:WJK589854 WTB589832:WTG589854 B655368:G655390 GP655368:GU655390 QL655368:QQ655390 AAH655368:AAM655390 AKD655368:AKI655390 ATZ655368:AUE655390 BDV655368:BEA655390 BNR655368:BNW655390 BXN655368:BXS655390 CHJ655368:CHO655390 CRF655368:CRK655390 DBB655368:DBG655390 DKX655368:DLC655390 DUT655368:DUY655390 EEP655368:EEU655390 EOL655368:EOQ655390 EYH655368:EYM655390 FID655368:FII655390 FRZ655368:FSE655390 GBV655368:GCA655390 GLR655368:GLW655390 GVN655368:GVS655390 HFJ655368:HFO655390 HPF655368:HPK655390 HZB655368:HZG655390 IIX655368:IJC655390 IST655368:ISY655390 JCP655368:JCU655390 JML655368:JMQ655390 JWH655368:JWM655390 KGD655368:KGI655390 KPZ655368:KQE655390 KZV655368:LAA655390 LJR655368:LJW655390 LTN655368:LTS655390 MDJ655368:MDO655390 MNF655368:MNK655390 MXB655368:MXG655390 NGX655368:NHC655390 NQT655368:NQY655390 OAP655368:OAU655390 OKL655368:OKQ655390 OUH655368:OUM655390 PED655368:PEI655390 PNZ655368:POE655390 PXV655368:PYA655390 QHR655368:QHW655390 QRN655368:QRS655390 RBJ655368:RBO655390 RLF655368:RLK655390 RVB655368:RVG655390 SEX655368:SFC655390 SOT655368:SOY655390 SYP655368:SYU655390 TIL655368:TIQ655390 TSH655368:TSM655390 UCD655368:UCI655390 ULZ655368:UME655390 UVV655368:UWA655390 VFR655368:VFW655390 VPN655368:VPS655390 VZJ655368:VZO655390 WJF655368:WJK655390 WTB655368:WTG655390 B720904:G720926 GP720904:GU720926 QL720904:QQ720926 AAH720904:AAM720926 AKD720904:AKI720926 ATZ720904:AUE720926 BDV720904:BEA720926 BNR720904:BNW720926 BXN720904:BXS720926 CHJ720904:CHO720926 CRF720904:CRK720926 DBB720904:DBG720926 DKX720904:DLC720926 DUT720904:DUY720926 EEP720904:EEU720926 EOL720904:EOQ720926 EYH720904:EYM720926 FID720904:FII720926 FRZ720904:FSE720926 GBV720904:GCA720926 GLR720904:GLW720926 GVN720904:GVS720926 HFJ720904:HFO720926 HPF720904:HPK720926 HZB720904:HZG720926 IIX720904:IJC720926 IST720904:ISY720926 JCP720904:JCU720926 JML720904:JMQ720926 JWH720904:JWM720926 KGD720904:KGI720926 KPZ720904:KQE720926 KZV720904:LAA720926 LJR720904:LJW720926 LTN720904:LTS720926 MDJ720904:MDO720926 MNF720904:MNK720926 MXB720904:MXG720926 NGX720904:NHC720926 NQT720904:NQY720926 OAP720904:OAU720926 OKL720904:OKQ720926 OUH720904:OUM720926 PED720904:PEI720926 PNZ720904:POE720926 PXV720904:PYA720926 QHR720904:QHW720926 QRN720904:QRS720926 RBJ720904:RBO720926 RLF720904:RLK720926 RVB720904:RVG720926 SEX720904:SFC720926 SOT720904:SOY720926 SYP720904:SYU720926 TIL720904:TIQ720926 TSH720904:TSM720926 UCD720904:UCI720926 ULZ720904:UME720926 UVV720904:UWA720926 VFR720904:VFW720926 VPN720904:VPS720926 VZJ720904:VZO720926 WJF720904:WJK720926 WTB720904:WTG720926 B786440:G786462 GP786440:GU786462 QL786440:QQ786462 AAH786440:AAM786462 AKD786440:AKI786462 ATZ786440:AUE786462 BDV786440:BEA786462 BNR786440:BNW786462 BXN786440:BXS786462 CHJ786440:CHO786462 CRF786440:CRK786462 DBB786440:DBG786462 DKX786440:DLC786462 DUT786440:DUY786462 EEP786440:EEU786462 EOL786440:EOQ786462 EYH786440:EYM786462 FID786440:FII786462 FRZ786440:FSE786462 GBV786440:GCA786462 GLR786440:GLW786462 GVN786440:GVS786462 HFJ786440:HFO786462 HPF786440:HPK786462 HZB786440:HZG786462 IIX786440:IJC786462 IST786440:ISY786462 JCP786440:JCU786462 JML786440:JMQ786462 JWH786440:JWM786462 KGD786440:KGI786462 KPZ786440:KQE786462 KZV786440:LAA786462 LJR786440:LJW786462 LTN786440:LTS786462 MDJ786440:MDO786462 MNF786440:MNK786462 MXB786440:MXG786462 NGX786440:NHC786462 NQT786440:NQY786462 OAP786440:OAU786462 OKL786440:OKQ786462 OUH786440:OUM786462 PED786440:PEI786462 PNZ786440:POE786462 PXV786440:PYA786462 QHR786440:QHW786462 QRN786440:QRS786462 RBJ786440:RBO786462 RLF786440:RLK786462 RVB786440:RVG786462 SEX786440:SFC786462 SOT786440:SOY786462 SYP786440:SYU786462 TIL786440:TIQ786462 TSH786440:TSM786462 UCD786440:UCI786462 ULZ786440:UME786462 UVV786440:UWA786462 VFR786440:VFW786462 VPN786440:VPS786462 VZJ786440:VZO786462 WJF786440:WJK786462 WTB786440:WTG786462 B851976:G851998 GP851976:GU851998 QL851976:QQ851998 AAH851976:AAM851998 AKD851976:AKI851998 ATZ851976:AUE851998 BDV851976:BEA851998 BNR851976:BNW851998 BXN851976:BXS851998 CHJ851976:CHO851998 CRF851976:CRK851998 DBB851976:DBG851998 DKX851976:DLC851998 DUT851976:DUY851998 EEP851976:EEU851998 EOL851976:EOQ851998 EYH851976:EYM851998 FID851976:FII851998 FRZ851976:FSE851998 GBV851976:GCA851998 GLR851976:GLW851998 GVN851976:GVS851998 HFJ851976:HFO851998 HPF851976:HPK851998 HZB851976:HZG851998 IIX851976:IJC851998 IST851976:ISY851998 JCP851976:JCU851998 JML851976:JMQ851998 JWH851976:JWM851998 KGD851976:KGI851998 KPZ851976:KQE851998 KZV851976:LAA851998 LJR851976:LJW851998 LTN851976:LTS851998 MDJ851976:MDO851998 MNF851976:MNK851998 MXB851976:MXG851998 NGX851976:NHC851998 NQT851976:NQY851998 OAP851976:OAU851998 OKL851976:OKQ851998 OUH851976:OUM851998 PED851976:PEI851998 PNZ851976:POE851998 PXV851976:PYA851998 QHR851976:QHW851998 QRN851976:QRS851998 RBJ851976:RBO851998 RLF851976:RLK851998 RVB851976:RVG851998 SEX851976:SFC851998 SOT851976:SOY851998 SYP851976:SYU851998 TIL851976:TIQ851998 TSH851976:TSM851998 UCD851976:UCI851998 ULZ851976:UME851998 UVV851976:UWA851998 VFR851976:VFW851998 VPN851976:VPS851998 VZJ851976:VZO851998 WJF851976:WJK851998 WTB851976:WTG851998 B917512:G917534 GP917512:GU917534 QL917512:QQ917534 AAH917512:AAM917534 AKD917512:AKI917534 ATZ917512:AUE917534 BDV917512:BEA917534 BNR917512:BNW917534 BXN917512:BXS917534 CHJ917512:CHO917534 CRF917512:CRK917534 DBB917512:DBG917534 DKX917512:DLC917534 DUT917512:DUY917534 EEP917512:EEU917534 EOL917512:EOQ917534 EYH917512:EYM917534 FID917512:FII917534 FRZ917512:FSE917534 GBV917512:GCA917534 GLR917512:GLW917534 GVN917512:GVS917534 HFJ917512:HFO917534 HPF917512:HPK917534 HZB917512:HZG917534 IIX917512:IJC917534 IST917512:ISY917534 JCP917512:JCU917534 JML917512:JMQ917534 JWH917512:JWM917534 KGD917512:KGI917534 KPZ917512:KQE917534 KZV917512:LAA917534 LJR917512:LJW917534 LTN917512:LTS917534 MDJ917512:MDO917534 MNF917512:MNK917534 MXB917512:MXG917534 NGX917512:NHC917534 NQT917512:NQY917534 OAP917512:OAU917534 OKL917512:OKQ917534 OUH917512:OUM917534 PED917512:PEI917534 PNZ917512:POE917534 PXV917512:PYA917534 QHR917512:QHW917534 QRN917512:QRS917534 RBJ917512:RBO917534 RLF917512:RLK917534 RVB917512:RVG917534 SEX917512:SFC917534 SOT917512:SOY917534 SYP917512:SYU917534 TIL917512:TIQ917534 TSH917512:TSM917534 UCD917512:UCI917534 ULZ917512:UME917534 UVV917512:UWA917534 VFR917512:VFW917534 VPN917512:VPS917534 VZJ917512:VZO917534 WJF917512:WJK917534 WTB917512:WTG917534 B983048:G983070 GP983048:GU983070 QL983048:QQ983070 AAH983048:AAM983070 AKD983048:AKI983070 ATZ983048:AUE983070 BDV983048:BEA983070 BNR983048:BNW983070 BXN983048:BXS983070 CHJ983048:CHO983070 CRF983048:CRK983070 DBB983048:DBG983070 DKX983048:DLC983070 DUT983048:DUY983070 EEP983048:EEU983070 EOL983048:EOQ983070 EYH983048:EYM983070 FID983048:FII983070 FRZ983048:FSE983070 GBV983048:GCA983070 GLR983048:GLW983070 GVN983048:GVS983070 HFJ983048:HFO983070 HPF983048:HPK983070 HZB983048:HZG983070 IIX983048:IJC983070 IST983048:ISY983070 JCP983048:JCU983070 JML983048:JMQ983070 JWH983048:JWM983070 KGD983048:KGI983070 KPZ983048:KQE983070 KZV983048:LAA983070 LJR983048:LJW983070 LTN983048:LTS983070 MDJ983048:MDO983070 MNF983048:MNK983070 MXB983048:MXG983070 NGX983048:NHC983070 NQT983048:NQY983070 OAP983048:OAU983070 OKL983048:OKQ983070 OUH983048:OUM983070 PED983048:PEI983070 PNZ983048:POE983070 PXV983048:PYA983070 QHR983048:QHW983070 QRN983048:QRS983070 RBJ983048:RBO983070 RLF983048:RLK983070 RVB983048:RVG983070 SEX983048:SFC983070 SOT983048:SOY983070 SYP983048:SYU983070 TIL983048:TIQ983070 TSH983048:TSM983070 UCD983048:UCI983070 ULZ983048:UME983070 UVV983048:UWA983070 VFR983048:VFW983070 VPN983048:VPS983070 VZJ983048:VZO983070 WJF983048:WJK983070 B8:G30"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paperSize="9" scale="65" orientation="landscape" r:id="rId1"/>
  <ignoredErrors>
    <ignoredError sqref="B8:G8 B18:G19 B29:G3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0"/>
  <sheetViews>
    <sheetView showGridLines="0" zoomScale="106" zoomScaleNormal="106" workbookViewId="0">
      <selection sqref="A1:G41"/>
    </sheetView>
  </sheetViews>
  <sheetFormatPr baseColWidth="10" defaultColWidth="11.42578125" defaultRowHeight="15" x14ac:dyDescent="0.25"/>
  <cols>
    <col min="1" max="1" width="84.5703125" bestFit="1" customWidth="1"/>
    <col min="2" max="2" width="16.42578125" customWidth="1"/>
    <col min="3" max="3" width="16.28515625" customWidth="1"/>
    <col min="4" max="4" width="16.42578125" customWidth="1"/>
    <col min="5" max="5" width="16.7109375" customWidth="1"/>
    <col min="6" max="6" width="17.140625" customWidth="1"/>
    <col min="7" max="7" width="15.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68" t="s">
        <v>465</v>
      </c>
      <c r="B1" s="168"/>
      <c r="C1" s="168"/>
      <c r="D1" s="168"/>
      <c r="E1" s="168"/>
      <c r="F1" s="168"/>
      <c r="G1" s="168"/>
    </row>
    <row r="2" spans="1:7" x14ac:dyDescent="0.25">
      <c r="A2" s="132" t="str">
        <f>'Formato 1'!A2</f>
        <v>MUNICIPIO DE ACAMBARO, GTO.</v>
      </c>
      <c r="B2" s="133"/>
      <c r="C2" s="133"/>
      <c r="D2" s="133"/>
      <c r="E2" s="133"/>
      <c r="F2" s="133"/>
      <c r="G2" s="134"/>
    </row>
    <row r="3" spans="1:7" x14ac:dyDescent="0.25">
      <c r="A3" s="117" t="s">
        <v>466</v>
      </c>
      <c r="B3" s="118"/>
      <c r="C3" s="118"/>
      <c r="D3" s="118"/>
      <c r="E3" s="118"/>
      <c r="F3" s="118"/>
      <c r="G3" s="119"/>
    </row>
    <row r="4" spans="1:7" x14ac:dyDescent="0.25">
      <c r="A4" s="120" t="s">
        <v>2</v>
      </c>
      <c r="B4" s="121"/>
      <c r="C4" s="121"/>
      <c r="D4" s="121"/>
      <c r="E4" s="121"/>
      <c r="F4" s="121"/>
      <c r="G4" s="122"/>
    </row>
    <row r="5" spans="1:7" x14ac:dyDescent="0.25">
      <c r="A5" s="172" t="s">
        <v>439</v>
      </c>
      <c r="B5" s="173">
        <v>2018</v>
      </c>
      <c r="C5" s="173">
        <f>+B5+1</f>
        <v>2019</v>
      </c>
      <c r="D5" s="173">
        <f>+C5+1</f>
        <v>2020</v>
      </c>
      <c r="E5" s="173">
        <f>+D5+1</f>
        <v>2021</v>
      </c>
      <c r="F5" s="173">
        <f>+E5+1</f>
        <v>2022</v>
      </c>
      <c r="G5" s="38">
        <f>+F5+1</f>
        <v>2023</v>
      </c>
    </row>
    <row r="6" spans="1:7" ht="54.75" customHeight="1" x14ac:dyDescent="0.25">
      <c r="A6" s="155"/>
      <c r="B6" s="174"/>
      <c r="C6" s="174"/>
      <c r="D6" s="174"/>
      <c r="E6" s="174"/>
      <c r="F6" s="174"/>
      <c r="G6" s="39" t="s">
        <v>517</v>
      </c>
    </row>
    <row r="7" spans="1:7" x14ac:dyDescent="0.25">
      <c r="A7" s="64" t="s">
        <v>441</v>
      </c>
      <c r="B7" s="40">
        <f>SUM(B9:B19)</f>
        <v>31226392.32</v>
      </c>
      <c r="C7" s="40">
        <f>SUM(C8:C19)</f>
        <v>187169545.24000004</v>
      </c>
      <c r="D7" s="40">
        <f>SUM(D8:D19)</f>
        <v>197964446.47999999</v>
      </c>
      <c r="E7" s="40">
        <f>SUM(E8:E19)</f>
        <v>193972437.97000003</v>
      </c>
      <c r="F7" s="40">
        <f>SUM(F8:F19)</f>
        <v>238686079.48000002</v>
      </c>
      <c r="G7" s="40">
        <f>SUM(G8:G19)</f>
        <v>89811725.030000001</v>
      </c>
    </row>
    <row r="8" spans="1:7" x14ac:dyDescent="0.25">
      <c r="A8" s="65" t="s">
        <v>521</v>
      </c>
      <c r="B8" s="62">
        <v>20767566.09</v>
      </c>
      <c r="C8" s="62">
        <v>19490629.370000001</v>
      </c>
      <c r="D8" s="62">
        <v>20524883.969999999</v>
      </c>
      <c r="E8" s="62">
        <v>21528974.379999999</v>
      </c>
      <c r="F8" s="62">
        <v>28479468.239999995</v>
      </c>
      <c r="G8" s="62">
        <v>22826708.23</v>
      </c>
    </row>
    <row r="9" spans="1:7" x14ac:dyDescent="0.25">
      <c r="A9" s="65" t="s">
        <v>522</v>
      </c>
      <c r="B9" s="62">
        <v>0</v>
      </c>
      <c r="C9" s="62">
        <v>0</v>
      </c>
      <c r="D9" s="62">
        <v>0</v>
      </c>
      <c r="E9" s="62">
        <v>0</v>
      </c>
      <c r="F9" s="62">
        <v>0</v>
      </c>
      <c r="G9" s="62">
        <v>0</v>
      </c>
    </row>
    <row r="10" spans="1:7" x14ac:dyDescent="0.25">
      <c r="A10" s="65" t="s">
        <v>523</v>
      </c>
      <c r="B10" s="62">
        <v>7556029.9299999997</v>
      </c>
      <c r="C10" s="62">
        <v>4056822.03</v>
      </c>
      <c r="D10" s="62">
        <v>4698790.16</v>
      </c>
      <c r="E10" s="62">
        <v>1633682.8299999998</v>
      </c>
      <c r="F10" s="62">
        <v>4136874.8000000003</v>
      </c>
      <c r="G10" s="62">
        <v>561897.52</v>
      </c>
    </row>
    <row r="11" spans="1:7" x14ac:dyDescent="0.25">
      <c r="A11" s="65" t="s">
        <v>524</v>
      </c>
      <c r="B11" s="62">
        <v>7179828.04</v>
      </c>
      <c r="C11" s="62">
        <v>5819274.2599999998</v>
      </c>
      <c r="D11" s="62">
        <v>6674554.0599999996</v>
      </c>
      <c r="E11" s="62">
        <v>9746274.6500000004</v>
      </c>
      <c r="F11" s="62">
        <v>9381033.9800000004</v>
      </c>
      <c r="G11" s="62">
        <v>2813944.05</v>
      </c>
    </row>
    <row r="12" spans="1:7" x14ac:dyDescent="0.25">
      <c r="A12" s="65" t="s">
        <v>525</v>
      </c>
      <c r="B12" s="62">
        <v>12799033.130000001</v>
      </c>
      <c r="C12" s="62">
        <v>14157137.49</v>
      </c>
      <c r="D12" s="62">
        <v>12923195.23</v>
      </c>
      <c r="E12" s="62">
        <v>12523142.01</v>
      </c>
      <c r="F12" s="62">
        <v>13936199.98</v>
      </c>
      <c r="G12" s="62">
        <v>4107496.48</v>
      </c>
    </row>
    <row r="13" spans="1:7" x14ac:dyDescent="0.25">
      <c r="A13" s="65" t="s">
        <v>526</v>
      </c>
      <c r="B13" s="62">
        <v>3691501.22</v>
      </c>
      <c r="C13" s="62">
        <v>7947186.6100000003</v>
      </c>
      <c r="D13" s="62">
        <v>5952491.7699999996</v>
      </c>
      <c r="E13" s="62">
        <v>7432982.0500000007</v>
      </c>
      <c r="F13" s="62">
        <v>6761773.1500000004</v>
      </c>
      <c r="G13" s="62">
        <v>1562109.58</v>
      </c>
    </row>
    <row r="14" spans="1:7" ht="30" customHeight="1" x14ac:dyDescent="0.25">
      <c r="A14" s="66" t="s">
        <v>537</v>
      </c>
      <c r="B14" s="62">
        <v>0</v>
      </c>
      <c r="C14" s="62">
        <v>365081</v>
      </c>
      <c r="D14" s="62">
        <v>0</v>
      </c>
      <c r="E14" s="62">
        <v>0</v>
      </c>
      <c r="F14" s="62">
        <v>0</v>
      </c>
      <c r="G14" s="62">
        <v>0</v>
      </c>
    </row>
    <row r="15" spans="1:7" x14ac:dyDescent="0.25">
      <c r="A15" s="65" t="s">
        <v>527</v>
      </c>
      <c r="B15" s="62">
        <v>0</v>
      </c>
      <c r="C15" s="62">
        <v>126411708.90000001</v>
      </c>
      <c r="D15" s="62">
        <v>134159862.7</v>
      </c>
      <c r="E15" s="62">
        <v>126181883.99000001</v>
      </c>
      <c r="F15" s="62">
        <v>173582672.19000003</v>
      </c>
      <c r="G15" s="62">
        <v>48331175.259999998</v>
      </c>
    </row>
    <row r="16" spans="1:7" x14ac:dyDescent="0.25">
      <c r="A16" s="67" t="s">
        <v>528</v>
      </c>
      <c r="B16" s="62">
        <v>0</v>
      </c>
      <c r="C16" s="62">
        <v>8921705.5800000001</v>
      </c>
      <c r="D16" s="62">
        <v>13030668.59</v>
      </c>
      <c r="E16" s="62">
        <v>14925498.059999999</v>
      </c>
      <c r="F16" s="62">
        <v>2408057.1399999992</v>
      </c>
      <c r="G16" s="62">
        <v>824589.57</v>
      </c>
    </row>
    <row r="17" spans="1:7" x14ac:dyDescent="0.25">
      <c r="A17" s="65" t="s">
        <v>538</v>
      </c>
      <c r="B17" s="62">
        <v>0</v>
      </c>
      <c r="C17" s="62">
        <v>0</v>
      </c>
      <c r="D17" s="62">
        <v>0</v>
      </c>
      <c r="E17" s="62">
        <v>0</v>
      </c>
      <c r="F17" s="62">
        <v>0</v>
      </c>
      <c r="G17" s="62">
        <v>8783640.3399999999</v>
      </c>
    </row>
    <row r="18" spans="1:7" x14ac:dyDescent="0.25">
      <c r="A18" s="65" t="s">
        <v>529</v>
      </c>
      <c r="B18" s="62">
        <v>0</v>
      </c>
      <c r="C18" s="62">
        <v>0</v>
      </c>
      <c r="D18" s="62">
        <v>0</v>
      </c>
      <c r="E18" s="62">
        <v>0</v>
      </c>
      <c r="F18" s="62">
        <v>0</v>
      </c>
      <c r="G18" s="62">
        <v>164</v>
      </c>
    </row>
    <row r="19" spans="1:7" x14ac:dyDescent="0.25">
      <c r="A19" s="65" t="s">
        <v>539</v>
      </c>
      <c r="B19" s="62">
        <v>0</v>
      </c>
      <c r="C19" s="62">
        <v>0</v>
      </c>
      <c r="D19" s="62">
        <v>0</v>
      </c>
      <c r="E19" s="62">
        <v>0</v>
      </c>
      <c r="F19" s="62">
        <v>0</v>
      </c>
      <c r="G19" s="62">
        <v>0</v>
      </c>
    </row>
    <row r="20" spans="1:7" x14ac:dyDescent="0.25">
      <c r="A20" s="62"/>
      <c r="B20" s="62"/>
      <c r="C20" s="62"/>
      <c r="D20" s="62"/>
      <c r="E20" s="62"/>
      <c r="F20" s="62"/>
      <c r="G20" s="62"/>
    </row>
    <row r="21" spans="1:7" x14ac:dyDescent="0.25">
      <c r="A21" s="68" t="s">
        <v>447</v>
      </c>
      <c r="B21" s="12">
        <f>SUM(B22:B26)</f>
        <v>316080077.10000002</v>
      </c>
      <c r="C21" s="12">
        <f t="shared" ref="C21:G21" si="0">SUM(C22:C26)</f>
        <v>171829938.38</v>
      </c>
      <c r="D21" s="12">
        <f t="shared" si="0"/>
        <v>184983474.5</v>
      </c>
      <c r="E21" s="12">
        <f t="shared" si="0"/>
        <v>160460901.59</v>
      </c>
      <c r="F21" s="12">
        <f t="shared" si="0"/>
        <v>184657944.94999999</v>
      </c>
      <c r="G21" s="12">
        <f t="shared" si="0"/>
        <v>47686187</v>
      </c>
    </row>
    <row r="22" spans="1:7" x14ac:dyDescent="0.25">
      <c r="A22" s="65" t="s">
        <v>530</v>
      </c>
      <c r="B22" s="62">
        <v>316080077.10000002</v>
      </c>
      <c r="C22" s="62">
        <v>171827089.90000001</v>
      </c>
      <c r="D22" s="62">
        <v>184983474.5</v>
      </c>
      <c r="E22" s="62">
        <v>156750072.28</v>
      </c>
      <c r="F22" s="62">
        <v>151596143</v>
      </c>
      <c r="G22" s="62">
        <v>47686023</v>
      </c>
    </row>
    <row r="23" spans="1:7" x14ac:dyDescent="0.25">
      <c r="A23" s="65" t="s">
        <v>531</v>
      </c>
      <c r="B23" s="62">
        <v>0</v>
      </c>
      <c r="C23" s="62">
        <v>0</v>
      </c>
      <c r="D23" s="62">
        <v>0</v>
      </c>
      <c r="E23" s="62">
        <v>0</v>
      </c>
      <c r="F23" s="62">
        <v>33061801.949999999</v>
      </c>
      <c r="G23" s="62">
        <v>0</v>
      </c>
    </row>
    <row r="24" spans="1:7" x14ac:dyDescent="0.25">
      <c r="A24" s="65" t="s">
        <v>532</v>
      </c>
      <c r="B24" s="62">
        <v>0</v>
      </c>
      <c r="C24" s="62">
        <v>0</v>
      </c>
      <c r="D24" s="62">
        <v>0</v>
      </c>
      <c r="E24" s="62">
        <v>0</v>
      </c>
      <c r="F24" s="62">
        <v>0</v>
      </c>
      <c r="G24" s="62">
        <v>0</v>
      </c>
    </row>
    <row r="25" spans="1:7" ht="45" customHeight="1" x14ac:dyDescent="0.25">
      <c r="A25" s="66" t="s">
        <v>540</v>
      </c>
      <c r="B25" s="62">
        <v>0</v>
      </c>
      <c r="C25" s="62">
        <v>0</v>
      </c>
      <c r="D25" s="62">
        <v>0</v>
      </c>
      <c r="E25" s="62"/>
      <c r="F25" s="62">
        <v>0</v>
      </c>
      <c r="G25" s="62">
        <v>0</v>
      </c>
    </row>
    <row r="26" spans="1:7" x14ac:dyDescent="0.25">
      <c r="A26" s="65" t="s">
        <v>533</v>
      </c>
      <c r="B26" s="62">
        <v>0</v>
      </c>
      <c r="C26" s="62">
        <v>2848.48</v>
      </c>
      <c r="D26" s="62">
        <v>0</v>
      </c>
      <c r="E26" s="62">
        <v>3710829.31</v>
      </c>
      <c r="F26" s="62">
        <v>0</v>
      </c>
      <c r="G26" s="62">
        <v>164</v>
      </c>
    </row>
    <row r="27" spans="1:7" x14ac:dyDescent="0.25">
      <c r="A27" s="47"/>
      <c r="B27" s="62"/>
      <c r="C27" s="62"/>
      <c r="D27" s="62"/>
      <c r="E27" s="62"/>
      <c r="F27" s="62"/>
      <c r="G27" s="62"/>
    </row>
    <row r="28" spans="1:7" x14ac:dyDescent="0.25">
      <c r="A28" s="3" t="s">
        <v>451</v>
      </c>
      <c r="B28" s="12">
        <f>B29</f>
        <v>0</v>
      </c>
      <c r="C28" s="12">
        <f>C29</f>
        <v>0</v>
      </c>
      <c r="D28" s="12">
        <f t="shared" ref="D28:G28" si="1">D29</f>
        <v>0</v>
      </c>
      <c r="E28" s="12">
        <f t="shared" si="1"/>
        <v>0</v>
      </c>
      <c r="F28" s="12">
        <f t="shared" si="1"/>
        <v>0</v>
      </c>
      <c r="G28" s="12">
        <f t="shared" si="1"/>
        <v>0</v>
      </c>
    </row>
    <row r="29" spans="1:7" x14ac:dyDescent="0.25">
      <c r="A29" s="60" t="s">
        <v>293</v>
      </c>
      <c r="B29" s="62">
        <v>0</v>
      </c>
      <c r="C29" s="62">
        <v>0</v>
      </c>
      <c r="D29" s="62">
        <v>0</v>
      </c>
      <c r="E29" s="62">
        <v>0</v>
      </c>
      <c r="F29" s="62">
        <v>0</v>
      </c>
      <c r="G29" s="62">
        <v>0</v>
      </c>
    </row>
    <row r="30" spans="1:7" x14ac:dyDescent="0.25">
      <c r="A30" s="47"/>
      <c r="B30" s="62"/>
      <c r="C30" s="62"/>
      <c r="D30" s="62"/>
      <c r="E30" s="62"/>
      <c r="F30" s="62"/>
      <c r="G30" s="62"/>
    </row>
    <row r="31" spans="1:7" x14ac:dyDescent="0.25">
      <c r="A31" s="3" t="s">
        <v>541</v>
      </c>
      <c r="B31" s="41">
        <f>B7+B21+B28</f>
        <v>347306469.42000002</v>
      </c>
      <c r="C31" s="41">
        <f t="shared" ref="C31:F31" si="2">C7+C21+C28</f>
        <v>358999483.62</v>
      </c>
      <c r="D31" s="41">
        <f t="shared" si="2"/>
        <v>382947920.98000002</v>
      </c>
      <c r="E31" s="41">
        <f t="shared" si="2"/>
        <v>354433339.56000006</v>
      </c>
      <c r="F31" s="41">
        <f t="shared" si="2"/>
        <v>423344024.43000001</v>
      </c>
      <c r="G31" s="41">
        <f>G7+G21+G28</f>
        <v>137497912.03</v>
      </c>
    </row>
    <row r="32" spans="1:7" x14ac:dyDescent="0.25">
      <c r="A32" s="47"/>
      <c r="B32" s="62"/>
      <c r="C32" s="62"/>
      <c r="D32" s="62"/>
      <c r="E32" s="62"/>
      <c r="F32" s="62"/>
      <c r="G32" s="62"/>
    </row>
    <row r="33" spans="1:7" x14ac:dyDescent="0.25">
      <c r="A33" s="3" t="s">
        <v>295</v>
      </c>
      <c r="B33" s="12"/>
      <c r="C33" s="12"/>
      <c r="D33" s="12"/>
      <c r="E33" s="12"/>
      <c r="F33" s="12"/>
      <c r="G33" s="12"/>
    </row>
    <row r="34" spans="1:7" ht="45" customHeight="1" x14ac:dyDescent="0.25">
      <c r="A34" s="69" t="s">
        <v>453</v>
      </c>
      <c r="B34" s="62">
        <v>0</v>
      </c>
      <c r="C34" s="62">
        <v>0</v>
      </c>
      <c r="D34" s="62">
        <v>0</v>
      </c>
      <c r="E34" s="62">
        <v>0</v>
      </c>
      <c r="F34" s="62">
        <v>0</v>
      </c>
      <c r="G34" s="62">
        <v>0</v>
      </c>
    </row>
    <row r="35" spans="1:7" ht="45" customHeight="1" x14ac:dyDescent="0.25">
      <c r="A35" s="69" t="s">
        <v>467</v>
      </c>
      <c r="B35" s="62">
        <v>0</v>
      </c>
      <c r="C35" s="62">
        <v>0</v>
      </c>
      <c r="D35" s="62">
        <v>0</v>
      </c>
      <c r="E35" s="62">
        <v>0</v>
      </c>
      <c r="F35" s="62">
        <v>0</v>
      </c>
      <c r="G35" s="62">
        <v>0</v>
      </c>
    </row>
    <row r="36" spans="1:7" x14ac:dyDescent="0.25">
      <c r="A36" s="3" t="s">
        <v>468</v>
      </c>
      <c r="B36" s="12">
        <f>B34+B35</f>
        <v>0</v>
      </c>
      <c r="C36" s="12">
        <f t="shared" ref="C36:G36" si="3">C34+C35</f>
        <v>0</v>
      </c>
      <c r="D36" s="12">
        <f t="shared" si="3"/>
        <v>0</v>
      </c>
      <c r="E36" s="12">
        <f t="shared" si="3"/>
        <v>0</v>
      </c>
      <c r="F36" s="12">
        <f t="shared" si="3"/>
        <v>0</v>
      </c>
      <c r="G36" s="12">
        <f t="shared" si="3"/>
        <v>0</v>
      </c>
    </row>
    <row r="37" spans="1:7" ht="5.25" customHeight="1" x14ac:dyDescent="0.25">
      <c r="A37" s="57"/>
      <c r="B37" s="70"/>
      <c r="C37" s="70"/>
      <c r="D37" s="70"/>
      <c r="E37" s="70"/>
      <c r="F37" s="70"/>
      <c r="G37" s="70"/>
    </row>
    <row r="38" spans="1:7" x14ac:dyDescent="0.25">
      <c r="A38" s="63"/>
    </row>
    <row r="39" spans="1:7" x14ac:dyDescent="0.25">
      <c r="A39" s="171" t="s">
        <v>472</v>
      </c>
      <c r="B39" s="171"/>
      <c r="C39" s="171"/>
      <c r="D39" s="171"/>
      <c r="E39" s="171"/>
      <c r="F39" s="171"/>
      <c r="G39" s="171"/>
    </row>
    <row r="40" spans="1:7" x14ac:dyDescent="0.25">
      <c r="A40" s="171" t="s">
        <v>473</v>
      </c>
      <c r="B40" s="171"/>
      <c r="C40" s="171"/>
      <c r="D40" s="171"/>
      <c r="E40" s="171"/>
      <c r="F40" s="171"/>
      <c r="G40" s="171"/>
    </row>
  </sheetData>
  <mergeCells count="9">
    <mergeCell ref="A39:G39"/>
    <mergeCell ref="A40:G40"/>
    <mergeCell ref="A1:G1"/>
    <mergeCell ref="A5:A6"/>
    <mergeCell ref="B5:B6"/>
    <mergeCell ref="C5:C6"/>
    <mergeCell ref="D5:D6"/>
    <mergeCell ref="E5:E6"/>
    <mergeCell ref="F5:F6"/>
  </mergeCells>
  <dataValidations count="2">
    <dataValidation allowBlank="1" showInputMessage="1" showErrorMessage="1" prompt="Año 1 (c)" sqref="B5:F6 GT5:GX6 QP5:QT6 AAL5:AAP6 AKH5:AKL6 AUD5:AUH6 BDZ5:BED6 BNV5:BNZ6 BXR5:BXV6 CHN5:CHR6 CRJ5:CRN6 DBF5:DBJ6 DLB5:DLF6 DUX5:DVB6 EET5:EEX6 EOP5:EOT6 EYL5:EYP6 FIH5:FIL6 FSD5:FSH6 GBZ5:GCD6 GLV5:GLZ6 GVR5:GVV6 HFN5:HFR6 HPJ5:HPN6 HZF5:HZJ6 IJB5:IJF6 ISX5:ITB6 JCT5:JCX6 JMP5:JMT6 JWL5:JWP6 KGH5:KGL6 KQD5:KQH6 KZZ5:LAD6 LJV5:LJZ6 LTR5:LTV6 MDN5:MDR6 MNJ5:MNN6 MXF5:MXJ6 NHB5:NHF6 NQX5:NRB6 OAT5:OAX6 OKP5:OKT6 OUL5:OUP6 PEH5:PEL6 POD5:POH6 PXZ5:PYD6 QHV5:QHZ6 QRR5:QRV6 RBN5:RBR6 RLJ5:RLN6 RVF5:RVJ6 SFB5:SFF6 SOX5:SPB6 SYT5:SYX6 TIP5:TIT6 TSL5:TSP6 UCH5:UCL6 UMD5:UMH6 UVZ5:UWD6 VFV5:VFZ6 VPR5:VPV6 VZN5:VZR6 WJJ5:WJN6 WTF5:WTJ6 B65541:F65542 GT65541:GX65542 QP65541:QT65542 AAL65541:AAP65542 AKH65541:AKL65542 AUD65541:AUH65542 BDZ65541:BED65542 BNV65541:BNZ65542 BXR65541:BXV65542 CHN65541:CHR65542 CRJ65541:CRN65542 DBF65541:DBJ65542 DLB65541:DLF65542 DUX65541:DVB65542 EET65541:EEX65542 EOP65541:EOT65542 EYL65541:EYP65542 FIH65541:FIL65542 FSD65541:FSH65542 GBZ65541:GCD65542 GLV65541:GLZ65542 GVR65541:GVV65542 HFN65541:HFR65542 HPJ65541:HPN65542 HZF65541:HZJ65542 IJB65541:IJF65542 ISX65541:ITB65542 JCT65541:JCX65542 JMP65541:JMT65542 JWL65541:JWP65542 KGH65541:KGL65542 KQD65541:KQH65542 KZZ65541:LAD65542 LJV65541:LJZ65542 LTR65541:LTV65542 MDN65541:MDR65542 MNJ65541:MNN65542 MXF65541:MXJ65542 NHB65541:NHF65542 NQX65541:NRB65542 OAT65541:OAX65542 OKP65541:OKT65542 OUL65541:OUP65542 PEH65541:PEL65542 POD65541:POH65542 PXZ65541:PYD65542 QHV65541:QHZ65542 QRR65541:QRV65542 RBN65541:RBR65542 RLJ65541:RLN65542 RVF65541:RVJ65542 SFB65541:SFF65542 SOX65541:SPB65542 SYT65541:SYX65542 TIP65541:TIT65542 TSL65541:TSP65542 UCH65541:UCL65542 UMD65541:UMH65542 UVZ65541:UWD65542 VFV65541:VFZ65542 VPR65541:VPV65542 VZN65541:VZR65542 WJJ65541:WJN65542 WTF65541:WTJ65542 B131077:F131078 GT131077:GX131078 QP131077:QT131078 AAL131077:AAP131078 AKH131077:AKL131078 AUD131077:AUH131078 BDZ131077:BED131078 BNV131077:BNZ131078 BXR131077:BXV131078 CHN131077:CHR131078 CRJ131077:CRN131078 DBF131077:DBJ131078 DLB131077:DLF131078 DUX131077:DVB131078 EET131077:EEX131078 EOP131077:EOT131078 EYL131077:EYP131078 FIH131077:FIL131078 FSD131077:FSH131078 GBZ131077:GCD131078 GLV131077:GLZ131078 GVR131077:GVV131078 HFN131077:HFR131078 HPJ131077:HPN131078 HZF131077:HZJ131078 IJB131077:IJF131078 ISX131077:ITB131078 JCT131077:JCX131078 JMP131077:JMT131078 JWL131077:JWP131078 KGH131077:KGL131078 KQD131077:KQH131078 KZZ131077:LAD131078 LJV131077:LJZ131078 LTR131077:LTV131078 MDN131077:MDR131078 MNJ131077:MNN131078 MXF131077:MXJ131078 NHB131077:NHF131078 NQX131077:NRB131078 OAT131077:OAX131078 OKP131077:OKT131078 OUL131077:OUP131078 PEH131077:PEL131078 POD131077:POH131078 PXZ131077:PYD131078 QHV131077:QHZ131078 QRR131077:QRV131078 RBN131077:RBR131078 RLJ131077:RLN131078 RVF131077:RVJ131078 SFB131077:SFF131078 SOX131077:SPB131078 SYT131077:SYX131078 TIP131077:TIT131078 TSL131077:TSP131078 UCH131077:UCL131078 UMD131077:UMH131078 UVZ131077:UWD131078 VFV131077:VFZ131078 VPR131077:VPV131078 VZN131077:VZR131078 WJJ131077:WJN131078 WTF131077:WTJ131078 B196613:F196614 GT196613:GX196614 QP196613:QT196614 AAL196613:AAP196614 AKH196613:AKL196614 AUD196613:AUH196614 BDZ196613:BED196614 BNV196613:BNZ196614 BXR196613:BXV196614 CHN196613:CHR196614 CRJ196613:CRN196614 DBF196613:DBJ196614 DLB196613:DLF196614 DUX196613:DVB196614 EET196613:EEX196614 EOP196613:EOT196614 EYL196613:EYP196614 FIH196613:FIL196614 FSD196613:FSH196614 GBZ196613:GCD196614 GLV196613:GLZ196614 GVR196613:GVV196614 HFN196613:HFR196614 HPJ196613:HPN196614 HZF196613:HZJ196614 IJB196613:IJF196614 ISX196613:ITB196614 JCT196613:JCX196614 JMP196613:JMT196614 JWL196613:JWP196614 KGH196613:KGL196614 KQD196613:KQH196614 KZZ196613:LAD196614 LJV196613:LJZ196614 LTR196613:LTV196614 MDN196613:MDR196614 MNJ196613:MNN196614 MXF196613:MXJ196614 NHB196613:NHF196614 NQX196613:NRB196614 OAT196613:OAX196614 OKP196613:OKT196614 OUL196613:OUP196614 PEH196613:PEL196614 POD196613:POH196614 PXZ196613:PYD196614 QHV196613:QHZ196614 QRR196613:QRV196614 RBN196613:RBR196614 RLJ196613:RLN196614 RVF196613:RVJ196614 SFB196613:SFF196614 SOX196613:SPB196614 SYT196613:SYX196614 TIP196613:TIT196614 TSL196613:TSP196614 UCH196613:UCL196614 UMD196613:UMH196614 UVZ196613:UWD196614 VFV196613:VFZ196614 VPR196613:VPV196614 VZN196613:VZR196614 WJJ196613:WJN196614 WTF196613:WTJ196614 B262149:F262150 GT262149:GX262150 QP262149:QT262150 AAL262149:AAP262150 AKH262149:AKL262150 AUD262149:AUH262150 BDZ262149:BED262150 BNV262149:BNZ262150 BXR262149:BXV262150 CHN262149:CHR262150 CRJ262149:CRN262150 DBF262149:DBJ262150 DLB262149:DLF262150 DUX262149:DVB262150 EET262149:EEX262150 EOP262149:EOT262150 EYL262149:EYP262150 FIH262149:FIL262150 FSD262149:FSH262150 GBZ262149:GCD262150 GLV262149:GLZ262150 GVR262149:GVV262150 HFN262149:HFR262150 HPJ262149:HPN262150 HZF262149:HZJ262150 IJB262149:IJF262150 ISX262149:ITB262150 JCT262149:JCX262150 JMP262149:JMT262150 JWL262149:JWP262150 KGH262149:KGL262150 KQD262149:KQH262150 KZZ262149:LAD262150 LJV262149:LJZ262150 LTR262149:LTV262150 MDN262149:MDR262150 MNJ262149:MNN262150 MXF262149:MXJ262150 NHB262149:NHF262150 NQX262149:NRB262150 OAT262149:OAX262150 OKP262149:OKT262150 OUL262149:OUP262150 PEH262149:PEL262150 POD262149:POH262150 PXZ262149:PYD262150 QHV262149:QHZ262150 QRR262149:QRV262150 RBN262149:RBR262150 RLJ262149:RLN262150 RVF262149:RVJ262150 SFB262149:SFF262150 SOX262149:SPB262150 SYT262149:SYX262150 TIP262149:TIT262150 TSL262149:TSP262150 UCH262149:UCL262150 UMD262149:UMH262150 UVZ262149:UWD262150 VFV262149:VFZ262150 VPR262149:VPV262150 VZN262149:VZR262150 WJJ262149:WJN262150 WTF262149:WTJ262150 B327685:F327686 GT327685:GX327686 QP327685:QT327686 AAL327685:AAP327686 AKH327685:AKL327686 AUD327685:AUH327686 BDZ327685:BED327686 BNV327685:BNZ327686 BXR327685:BXV327686 CHN327685:CHR327686 CRJ327685:CRN327686 DBF327685:DBJ327686 DLB327685:DLF327686 DUX327685:DVB327686 EET327685:EEX327686 EOP327685:EOT327686 EYL327685:EYP327686 FIH327685:FIL327686 FSD327685:FSH327686 GBZ327685:GCD327686 GLV327685:GLZ327686 GVR327685:GVV327686 HFN327685:HFR327686 HPJ327685:HPN327686 HZF327685:HZJ327686 IJB327685:IJF327686 ISX327685:ITB327686 JCT327685:JCX327686 JMP327685:JMT327686 JWL327685:JWP327686 KGH327685:KGL327686 KQD327685:KQH327686 KZZ327685:LAD327686 LJV327685:LJZ327686 LTR327685:LTV327686 MDN327685:MDR327686 MNJ327685:MNN327686 MXF327685:MXJ327686 NHB327685:NHF327686 NQX327685:NRB327686 OAT327685:OAX327686 OKP327685:OKT327686 OUL327685:OUP327686 PEH327685:PEL327686 POD327685:POH327686 PXZ327685:PYD327686 QHV327685:QHZ327686 QRR327685:QRV327686 RBN327685:RBR327686 RLJ327685:RLN327686 RVF327685:RVJ327686 SFB327685:SFF327686 SOX327685:SPB327686 SYT327685:SYX327686 TIP327685:TIT327686 TSL327685:TSP327686 UCH327685:UCL327686 UMD327685:UMH327686 UVZ327685:UWD327686 VFV327685:VFZ327686 VPR327685:VPV327686 VZN327685:VZR327686 WJJ327685:WJN327686 WTF327685:WTJ327686 B393221:F393222 GT393221:GX393222 QP393221:QT393222 AAL393221:AAP393222 AKH393221:AKL393222 AUD393221:AUH393222 BDZ393221:BED393222 BNV393221:BNZ393222 BXR393221:BXV393222 CHN393221:CHR393222 CRJ393221:CRN393222 DBF393221:DBJ393222 DLB393221:DLF393222 DUX393221:DVB393222 EET393221:EEX393222 EOP393221:EOT393222 EYL393221:EYP393222 FIH393221:FIL393222 FSD393221:FSH393222 GBZ393221:GCD393222 GLV393221:GLZ393222 GVR393221:GVV393222 HFN393221:HFR393222 HPJ393221:HPN393222 HZF393221:HZJ393222 IJB393221:IJF393222 ISX393221:ITB393222 JCT393221:JCX393222 JMP393221:JMT393222 JWL393221:JWP393222 KGH393221:KGL393222 KQD393221:KQH393222 KZZ393221:LAD393222 LJV393221:LJZ393222 LTR393221:LTV393222 MDN393221:MDR393222 MNJ393221:MNN393222 MXF393221:MXJ393222 NHB393221:NHF393222 NQX393221:NRB393222 OAT393221:OAX393222 OKP393221:OKT393222 OUL393221:OUP393222 PEH393221:PEL393222 POD393221:POH393222 PXZ393221:PYD393222 QHV393221:QHZ393222 QRR393221:QRV393222 RBN393221:RBR393222 RLJ393221:RLN393222 RVF393221:RVJ393222 SFB393221:SFF393222 SOX393221:SPB393222 SYT393221:SYX393222 TIP393221:TIT393222 TSL393221:TSP393222 UCH393221:UCL393222 UMD393221:UMH393222 UVZ393221:UWD393222 VFV393221:VFZ393222 VPR393221:VPV393222 VZN393221:VZR393222 WJJ393221:WJN393222 WTF393221:WTJ393222 B458757:F458758 GT458757:GX458758 QP458757:QT458758 AAL458757:AAP458758 AKH458757:AKL458758 AUD458757:AUH458758 BDZ458757:BED458758 BNV458757:BNZ458758 BXR458757:BXV458758 CHN458757:CHR458758 CRJ458757:CRN458758 DBF458757:DBJ458758 DLB458757:DLF458758 DUX458757:DVB458758 EET458757:EEX458758 EOP458757:EOT458758 EYL458757:EYP458758 FIH458757:FIL458758 FSD458757:FSH458758 GBZ458757:GCD458758 GLV458757:GLZ458758 GVR458757:GVV458758 HFN458757:HFR458758 HPJ458757:HPN458758 HZF458757:HZJ458758 IJB458757:IJF458758 ISX458757:ITB458758 JCT458757:JCX458758 JMP458757:JMT458758 JWL458757:JWP458758 KGH458757:KGL458758 KQD458757:KQH458758 KZZ458757:LAD458758 LJV458757:LJZ458758 LTR458757:LTV458758 MDN458757:MDR458758 MNJ458757:MNN458758 MXF458757:MXJ458758 NHB458757:NHF458758 NQX458757:NRB458758 OAT458757:OAX458758 OKP458757:OKT458758 OUL458757:OUP458758 PEH458757:PEL458758 POD458757:POH458758 PXZ458757:PYD458758 QHV458757:QHZ458758 QRR458757:QRV458758 RBN458757:RBR458758 RLJ458757:RLN458758 RVF458757:RVJ458758 SFB458757:SFF458758 SOX458757:SPB458758 SYT458757:SYX458758 TIP458757:TIT458758 TSL458757:TSP458758 UCH458757:UCL458758 UMD458757:UMH458758 UVZ458757:UWD458758 VFV458757:VFZ458758 VPR458757:VPV458758 VZN458757:VZR458758 WJJ458757:WJN458758 WTF458757:WTJ458758 B524293:F524294 GT524293:GX524294 QP524293:QT524294 AAL524293:AAP524294 AKH524293:AKL524294 AUD524293:AUH524294 BDZ524293:BED524294 BNV524293:BNZ524294 BXR524293:BXV524294 CHN524293:CHR524294 CRJ524293:CRN524294 DBF524293:DBJ524294 DLB524293:DLF524294 DUX524293:DVB524294 EET524293:EEX524294 EOP524293:EOT524294 EYL524293:EYP524294 FIH524293:FIL524294 FSD524293:FSH524294 GBZ524293:GCD524294 GLV524293:GLZ524294 GVR524293:GVV524294 HFN524293:HFR524294 HPJ524293:HPN524294 HZF524293:HZJ524294 IJB524293:IJF524294 ISX524293:ITB524294 JCT524293:JCX524294 JMP524293:JMT524294 JWL524293:JWP524294 KGH524293:KGL524294 KQD524293:KQH524294 KZZ524293:LAD524294 LJV524293:LJZ524294 LTR524293:LTV524294 MDN524293:MDR524294 MNJ524293:MNN524294 MXF524293:MXJ524294 NHB524293:NHF524294 NQX524293:NRB524294 OAT524293:OAX524294 OKP524293:OKT524294 OUL524293:OUP524294 PEH524293:PEL524294 POD524293:POH524294 PXZ524293:PYD524294 QHV524293:QHZ524294 QRR524293:QRV524294 RBN524293:RBR524294 RLJ524293:RLN524294 RVF524293:RVJ524294 SFB524293:SFF524294 SOX524293:SPB524294 SYT524293:SYX524294 TIP524293:TIT524294 TSL524293:TSP524294 UCH524293:UCL524294 UMD524293:UMH524294 UVZ524293:UWD524294 VFV524293:VFZ524294 VPR524293:VPV524294 VZN524293:VZR524294 WJJ524293:WJN524294 WTF524293:WTJ524294 B589829:F589830 GT589829:GX589830 QP589829:QT589830 AAL589829:AAP589830 AKH589829:AKL589830 AUD589829:AUH589830 BDZ589829:BED589830 BNV589829:BNZ589830 BXR589829:BXV589830 CHN589829:CHR589830 CRJ589829:CRN589830 DBF589829:DBJ589830 DLB589829:DLF589830 DUX589829:DVB589830 EET589829:EEX589830 EOP589829:EOT589830 EYL589829:EYP589830 FIH589829:FIL589830 FSD589829:FSH589830 GBZ589829:GCD589830 GLV589829:GLZ589830 GVR589829:GVV589830 HFN589829:HFR589830 HPJ589829:HPN589830 HZF589829:HZJ589830 IJB589829:IJF589830 ISX589829:ITB589830 JCT589829:JCX589830 JMP589829:JMT589830 JWL589829:JWP589830 KGH589829:KGL589830 KQD589829:KQH589830 KZZ589829:LAD589830 LJV589829:LJZ589830 LTR589829:LTV589830 MDN589829:MDR589830 MNJ589829:MNN589830 MXF589829:MXJ589830 NHB589829:NHF589830 NQX589829:NRB589830 OAT589829:OAX589830 OKP589829:OKT589830 OUL589829:OUP589830 PEH589829:PEL589830 POD589829:POH589830 PXZ589829:PYD589830 QHV589829:QHZ589830 QRR589829:QRV589830 RBN589829:RBR589830 RLJ589829:RLN589830 RVF589829:RVJ589830 SFB589829:SFF589830 SOX589829:SPB589830 SYT589829:SYX589830 TIP589829:TIT589830 TSL589829:TSP589830 UCH589829:UCL589830 UMD589829:UMH589830 UVZ589829:UWD589830 VFV589829:VFZ589830 VPR589829:VPV589830 VZN589829:VZR589830 WJJ589829:WJN589830 WTF589829:WTJ589830 B655365:F655366 GT655365:GX655366 QP655365:QT655366 AAL655365:AAP655366 AKH655365:AKL655366 AUD655365:AUH655366 BDZ655365:BED655366 BNV655365:BNZ655366 BXR655365:BXV655366 CHN655365:CHR655366 CRJ655365:CRN655366 DBF655365:DBJ655366 DLB655365:DLF655366 DUX655365:DVB655366 EET655365:EEX655366 EOP655365:EOT655366 EYL655365:EYP655366 FIH655365:FIL655366 FSD655365:FSH655366 GBZ655365:GCD655366 GLV655365:GLZ655366 GVR655365:GVV655366 HFN655365:HFR655366 HPJ655365:HPN655366 HZF655365:HZJ655366 IJB655365:IJF655366 ISX655365:ITB655366 JCT655365:JCX655366 JMP655365:JMT655366 JWL655365:JWP655366 KGH655365:KGL655366 KQD655365:KQH655366 KZZ655365:LAD655366 LJV655365:LJZ655366 LTR655365:LTV655366 MDN655365:MDR655366 MNJ655365:MNN655366 MXF655365:MXJ655366 NHB655365:NHF655366 NQX655365:NRB655366 OAT655365:OAX655366 OKP655365:OKT655366 OUL655365:OUP655366 PEH655365:PEL655366 POD655365:POH655366 PXZ655365:PYD655366 QHV655365:QHZ655366 QRR655365:QRV655366 RBN655365:RBR655366 RLJ655365:RLN655366 RVF655365:RVJ655366 SFB655365:SFF655366 SOX655365:SPB655366 SYT655365:SYX655366 TIP655365:TIT655366 TSL655365:TSP655366 UCH655365:UCL655366 UMD655365:UMH655366 UVZ655365:UWD655366 VFV655365:VFZ655366 VPR655365:VPV655366 VZN655365:VZR655366 WJJ655365:WJN655366 WTF655365:WTJ655366 B720901:F720902 GT720901:GX720902 QP720901:QT720902 AAL720901:AAP720902 AKH720901:AKL720902 AUD720901:AUH720902 BDZ720901:BED720902 BNV720901:BNZ720902 BXR720901:BXV720902 CHN720901:CHR720902 CRJ720901:CRN720902 DBF720901:DBJ720902 DLB720901:DLF720902 DUX720901:DVB720902 EET720901:EEX720902 EOP720901:EOT720902 EYL720901:EYP720902 FIH720901:FIL720902 FSD720901:FSH720902 GBZ720901:GCD720902 GLV720901:GLZ720902 GVR720901:GVV720902 HFN720901:HFR720902 HPJ720901:HPN720902 HZF720901:HZJ720902 IJB720901:IJF720902 ISX720901:ITB720902 JCT720901:JCX720902 JMP720901:JMT720902 JWL720901:JWP720902 KGH720901:KGL720902 KQD720901:KQH720902 KZZ720901:LAD720902 LJV720901:LJZ720902 LTR720901:LTV720902 MDN720901:MDR720902 MNJ720901:MNN720902 MXF720901:MXJ720902 NHB720901:NHF720902 NQX720901:NRB720902 OAT720901:OAX720902 OKP720901:OKT720902 OUL720901:OUP720902 PEH720901:PEL720902 POD720901:POH720902 PXZ720901:PYD720902 QHV720901:QHZ720902 QRR720901:QRV720902 RBN720901:RBR720902 RLJ720901:RLN720902 RVF720901:RVJ720902 SFB720901:SFF720902 SOX720901:SPB720902 SYT720901:SYX720902 TIP720901:TIT720902 TSL720901:TSP720902 UCH720901:UCL720902 UMD720901:UMH720902 UVZ720901:UWD720902 VFV720901:VFZ720902 VPR720901:VPV720902 VZN720901:VZR720902 WJJ720901:WJN720902 WTF720901:WTJ720902 B786437:F786438 GT786437:GX786438 QP786437:QT786438 AAL786437:AAP786438 AKH786437:AKL786438 AUD786437:AUH786438 BDZ786437:BED786438 BNV786437:BNZ786438 BXR786437:BXV786438 CHN786437:CHR786438 CRJ786437:CRN786438 DBF786437:DBJ786438 DLB786437:DLF786438 DUX786437:DVB786438 EET786437:EEX786438 EOP786437:EOT786438 EYL786437:EYP786438 FIH786437:FIL786438 FSD786437:FSH786438 GBZ786437:GCD786438 GLV786437:GLZ786438 GVR786437:GVV786438 HFN786437:HFR786438 HPJ786437:HPN786438 HZF786437:HZJ786438 IJB786437:IJF786438 ISX786437:ITB786438 JCT786437:JCX786438 JMP786437:JMT786438 JWL786437:JWP786438 KGH786437:KGL786438 KQD786437:KQH786438 KZZ786437:LAD786438 LJV786437:LJZ786438 LTR786437:LTV786438 MDN786437:MDR786438 MNJ786437:MNN786438 MXF786437:MXJ786438 NHB786437:NHF786438 NQX786437:NRB786438 OAT786437:OAX786438 OKP786437:OKT786438 OUL786437:OUP786438 PEH786437:PEL786438 POD786437:POH786438 PXZ786437:PYD786438 QHV786437:QHZ786438 QRR786437:QRV786438 RBN786437:RBR786438 RLJ786437:RLN786438 RVF786437:RVJ786438 SFB786437:SFF786438 SOX786437:SPB786438 SYT786437:SYX786438 TIP786437:TIT786438 TSL786437:TSP786438 UCH786437:UCL786438 UMD786437:UMH786438 UVZ786437:UWD786438 VFV786437:VFZ786438 VPR786437:VPV786438 VZN786437:VZR786438 WJJ786437:WJN786438 WTF786437:WTJ786438 B851973:F851974 GT851973:GX851974 QP851973:QT851974 AAL851973:AAP851974 AKH851973:AKL851974 AUD851973:AUH851974 BDZ851973:BED851974 BNV851973:BNZ851974 BXR851973:BXV851974 CHN851973:CHR851974 CRJ851973:CRN851974 DBF851973:DBJ851974 DLB851973:DLF851974 DUX851973:DVB851974 EET851973:EEX851974 EOP851973:EOT851974 EYL851973:EYP851974 FIH851973:FIL851974 FSD851973:FSH851974 GBZ851973:GCD851974 GLV851973:GLZ851974 GVR851973:GVV851974 HFN851973:HFR851974 HPJ851973:HPN851974 HZF851973:HZJ851974 IJB851973:IJF851974 ISX851973:ITB851974 JCT851973:JCX851974 JMP851973:JMT851974 JWL851973:JWP851974 KGH851973:KGL851974 KQD851973:KQH851974 KZZ851973:LAD851974 LJV851973:LJZ851974 LTR851973:LTV851974 MDN851973:MDR851974 MNJ851973:MNN851974 MXF851973:MXJ851974 NHB851973:NHF851974 NQX851973:NRB851974 OAT851973:OAX851974 OKP851973:OKT851974 OUL851973:OUP851974 PEH851973:PEL851974 POD851973:POH851974 PXZ851973:PYD851974 QHV851973:QHZ851974 QRR851973:QRV851974 RBN851973:RBR851974 RLJ851973:RLN851974 RVF851973:RVJ851974 SFB851973:SFF851974 SOX851973:SPB851974 SYT851973:SYX851974 TIP851973:TIT851974 TSL851973:TSP851974 UCH851973:UCL851974 UMD851973:UMH851974 UVZ851973:UWD851974 VFV851973:VFZ851974 VPR851973:VPV851974 VZN851973:VZR851974 WJJ851973:WJN851974 WTF851973:WTJ851974 B917509:F917510 GT917509:GX917510 QP917509:QT917510 AAL917509:AAP917510 AKH917509:AKL917510 AUD917509:AUH917510 BDZ917509:BED917510 BNV917509:BNZ917510 BXR917509:BXV917510 CHN917509:CHR917510 CRJ917509:CRN917510 DBF917509:DBJ917510 DLB917509:DLF917510 DUX917509:DVB917510 EET917509:EEX917510 EOP917509:EOT917510 EYL917509:EYP917510 FIH917509:FIL917510 FSD917509:FSH917510 GBZ917509:GCD917510 GLV917509:GLZ917510 GVR917509:GVV917510 HFN917509:HFR917510 HPJ917509:HPN917510 HZF917509:HZJ917510 IJB917509:IJF917510 ISX917509:ITB917510 JCT917509:JCX917510 JMP917509:JMT917510 JWL917509:JWP917510 KGH917509:KGL917510 KQD917509:KQH917510 KZZ917509:LAD917510 LJV917509:LJZ917510 LTR917509:LTV917510 MDN917509:MDR917510 MNJ917509:MNN917510 MXF917509:MXJ917510 NHB917509:NHF917510 NQX917509:NRB917510 OAT917509:OAX917510 OKP917509:OKT917510 OUL917509:OUP917510 PEH917509:PEL917510 POD917509:POH917510 PXZ917509:PYD917510 QHV917509:QHZ917510 QRR917509:QRV917510 RBN917509:RBR917510 RLJ917509:RLN917510 RVF917509:RVJ917510 SFB917509:SFF917510 SOX917509:SPB917510 SYT917509:SYX917510 TIP917509:TIT917510 TSL917509:TSP917510 UCH917509:UCL917510 UMD917509:UMH917510 UVZ917509:UWD917510 VFV917509:VFZ917510 VPR917509:VPV917510 VZN917509:VZR917510 WJJ917509:WJN917510 WTF917509:WTJ917510 B983045:F983046 GT983045:GX983046 QP983045:QT983046 AAL983045:AAP983046 AKH983045:AKL983046 AUD983045:AUH983046 BDZ983045:BED983046 BNV983045:BNZ983046 BXR983045:BXV983046 CHN983045:CHR983046 CRJ983045:CRN983046 DBF983045:DBJ983046 DLB983045:DLF983046 DUX983045:DVB983046 EET983045:EEX983046 EOP983045:EOT983046 EYL983045:EYP983046 FIH983045:FIL983046 FSD983045:FSH983046 GBZ983045:GCD983046 GLV983045:GLZ983046 GVR983045:GVV983046 HFN983045:HFR983046 HPJ983045:HPN983046 HZF983045:HZJ983046 IJB983045:IJF983046 ISX983045:ITB983046 JCT983045:JCX983046 JMP983045:JMT983046 JWL983045:JWP983046 KGH983045:KGL983046 KQD983045:KQH983046 KZZ983045:LAD983046 LJV983045:LJZ983046 LTR983045:LTV983046 MDN983045:MDR983046 MNJ983045:MNN983046 MXF983045:MXJ983046 NHB983045:NHF983046 NQX983045:NRB983046 OAT983045:OAX983046 OKP983045:OKT983046 OUL983045:OUP983046 PEH983045:PEL983046 POD983045:POH983046 PXZ983045:PYD983046 QHV983045:QHZ983046 QRR983045:QRV983046 RBN983045:RBR983046 RLJ983045:RLN983046 RVF983045:RVJ983046 SFB983045:SFF983046 SOX983045:SPB983046 SYT983045:SYX983046 TIP983045:TIT983046 TSL983045:TSP983046 UCH983045:UCL983046 UMD983045:UMH983046 UVZ983045:UWD983046 VFV983045:VFZ983046 VPR983045:VPV983046 VZN983045:VZR983046 WJJ983045:WJN983046 WTF983045:WTJ983046" xr:uid="{00000000-0002-0000-0B00-000000000000}"/>
    <dataValidation type="decimal" allowBlank="1" showInputMessage="1" showErrorMessage="1" sqref="WTF983047:WTK983076 GT7:GY36 QP7:QU36 AAL7:AAQ36 AKH7:AKM36 AUD7:AUI36 BDZ7:BEE36 BNV7:BOA36 BXR7:BXW36 CHN7:CHS36 CRJ7:CRO36 DBF7:DBK36 DLB7:DLG36 DUX7:DVC36 EET7:EEY36 EOP7:EOU36 EYL7:EYQ36 FIH7:FIM36 FSD7:FSI36 GBZ7:GCE36 GLV7:GMA36 GVR7:GVW36 HFN7:HFS36 HPJ7:HPO36 HZF7:HZK36 IJB7:IJG36 ISX7:ITC36 JCT7:JCY36 JMP7:JMU36 JWL7:JWQ36 KGH7:KGM36 KQD7:KQI36 KZZ7:LAE36 LJV7:LKA36 LTR7:LTW36 MDN7:MDS36 MNJ7:MNO36 MXF7:MXK36 NHB7:NHG36 NQX7:NRC36 OAT7:OAY36 OKP7:OKU36 OUL7:OUQ36 PEH7:PEM36 POD7:POI36 PXZ7:PYE36 QHV7:QIA36 QRR7:QRW36 RBN7:RBS36 RLJ7:RLO36 RVF7:RVK36 SFB7:SFG36 SOX7:SPC36 SYT7:SYY36 TIP7:TIU36 TSL7:TSQ36 UCH7:UCM36 UMD7:UMI36 UVZ7:UWE36 VFV7:VGA36 VPR7:VPW36 VZN7:VZS36 WJJ7:WJO36 WTF7:WTK36 B65543:G65572 GT65543:GY65572 QP65543:QU65572 AAL65543:AAQ65572 AKH65543:AKM65572 AUD65543:AUI65572 BDZ65543:BEE65572 BNV65543:BOA65572 BXR65543:BXW65572 CHN65543:CHS65572 CRJ65543:CRO65572 DBF65543:DBK65572 DLB65543:DLG65572 DUX65543:DVC65572 EET65543:EEY65572 EOP65543:EOU65572 EYL65543:EYQ65572 FIH65543:FIM65572 FSD65543:FSI65572 GBZ65543:GCE65572 GLV65543:GMA65572 GVR65543:GVW65572 HFN65543:HFS65572 HPJ65543:HPO65572 HZF65543:HZK65572 IJB65543:IJG65572 ISX65543:ITC65572 JCT65543:JCY65572 JMP65543:JMU65572 JWL65543:JWQ65572 KGH65543:KGM65572 KQD65543:KQI65572 KZZ65543:LAE65572 LJV65543:LKA65572 LTR65543:LTW65572 MDN65543:MDS65572 MNJ65543:MNO65572 MXF65543:MXK65572 NHB65543:NHG65572 NQX65543:NRC65572 OAT65543:OAY65572 OKP65543:OKU65572 OUL65543:OUQ65572 PEH65543:PEM65572 POD65543:POI65572 PXZ65543:PYE65572 QHV65543:QIA65572 QRR65543:QRW65572 RBN65543:RBS65572 RLJ65543:RLO65572 RVF65543:RVK65572 SFB65543:SFG65572 SOX65543:SPC65572 SYT65543:SYY65572 TIP65543:TIU65572 TSL65543:TSQ65572 UCH65543:UCM65572 UMD65543:UMI65572 UVZ65543:UWE65572 VFV65543:VGA65572 VPR65543:VPW65572 VZN65543:VZS65572 WJJ65543:WJO65572 WTF65543:WTK65572 B131079:G131108 GT131079:GY131108 QP131079:QU131108 AAL131079:AAQ131108 AKH131079:AKM131108 AUD131079:AUI131108 BDZ131079:BEE131108 BNV131079:BOA131108 BXR131079:BXW131108 CHN131079:CHS131108 CRJ131079:CRO131108 DBF131079:DBK131108 DLB131079:DLG131108 DUX131079:DVC131108 EET131079:EEY131108 EOP131079:EOU131108 EYL131079:EYQ131108 FIH131079:FIM131108 FSD131079:FSI131108 GBZ131079:GCE131108 GLV131079:GMA131108 GVR131079:GVW131108 HFN131079:HFS131108 HPJ131079:HPO131108 HZF131079:HZK131108 IJB131079:IJG131108 ISX131079:ITC131108 JCT131079:JCY131108 JMP131079:JMU131108 JWL131079:JWQ131108 KGH131079:KGM131108 KQD131079:KQI131108 KZZ131079:LAE131108 LJV131079:LKA131108 LTR131079:LTW131108 MDN131079:MDS131108 MNJ131079:MNO131108 MXF131079:MXK131108 NHB131079:NHG131108 NQX131079:NRC131108 OAT131079:OAY131108 OKP131079:OKU131108 OUL131079:OUQ131108 PEH131079:PEM131108 POD131079:POI131108 PXZ131079:PYE131108 QHV131079:QIA131108 QRR131079:QRW131108 RBN131079:RBS131108 RLJ131079:RLO131108 RVF131079:RVK131108 SFB131079:SFG131108 SOX131079:SPC131108 SYT131079:SYY131108 TIP131079:TIU131108 TSL131079:TSQ131108 UCH131079:UCM131108 UMD131079:UMI131108 UVZ131079:UWE131108 VFV131079:VGA131108 VPR131079:VPW131108 VZN131079:VZS131108 WJJ131079:WJO131108 WTF131079:WTK131108 B196615:G196644 GT196615:GY196644 QP196615:QU196644 AAL196615:AAQ196644 AKH196615:AKM196644 AUD196615:AUI196644 BDZ196615:BEE196644 BNV196615:BOA196644 BXR196615:BXW196644 CHN196615:CHS196644 CRJ196615:CRO196644 DBF196615:DBK196644 DLB196615:DLG196644 DUX196615:DVC196644 EET196615:EEY196644 EOP196615:EOU196644 EYL196615:EYQ196644 FIH196615:FIM196644 FSD196615:FSI196644 GBZ196615:GCE196644 GLV196615:GMA196644 GVR196615:GVW196644 HFN196615:HFS196644 HPJ196615:HPO196644 HZF196615:HZK196644 IJB196615:IJG196644 ISX196615:ITC196644 JCT196615:JCY196644 JMP196615:JMU196644 JWL196615:JWQ196644 KGH196615:KGM196644 KQD196615:KQI196644 KZZ196615:LAE196644 LJV196615:LKA196644 LTR196615:LTW196644 MDN196615:MDS196644 MNJ196615:MNO196644 MXF196615:MXK196644 NHB196615:NHG196644 NQX196615:NRC196644 OAT196615:OAY196644 OKP196615:OKU196644 OUL196615:OUQ196644 PEH196615:PEM196644 POD196615:POI196644 PXZ196615:PYE196644 QHV196615:QIA196644 QRR196615:QRW196644 RBN196615:RBS196644 RLJ196615:RLO196644 RVF196615:RVK196644 SFB196615:SFG196644 SOX196615:SPC196644 SYT196615:SYY196644 TIP196615:TIU196644 TSL196615:TSQ196644 UCH196615:UCM196644 UMD196615:UMI196644 UVZ196615:UWE196644 VFV196615:VGA196644 VPR196615:VPW196644 VZN196615:VZS196644 WJJ196615:WJO196644 WTF196615:WTK196644 B262151:G262180 GT262151:GY262180 QP262151:QU262180 AAL262151:AAQ262180 AKH262151:AKM262180 AUD262151:AUI262180 BDZ262151:BEE262180 BNV262151:BOA262180 BXR262151:BXW262180 CHN262151:CHS262180 CRJ262151:CRO262180 DBF262151:DBK262180 DLB262151:DLG262180 DUX262151:DVC262180 EET262151:EEY262180 EOP262151:EOU262180 EYL262151:EYQ262180 FIH262151:FIM262180 FSD262151:FSI262180 GBZ262151:GCE262180 GLV262151:GMA262180 GVR262151:GVW262180 HFN262151:HFS262180 HPJ262151:HPO262180 HZF262151:HZK262180 IJB262151:IJG262180 ISX262151:ITC262180 JCT262151:JCY262180 JMP262151:JMU262180 JWL262151:JWQ262180 KGH262151:KGM262180 KQD262151:KQI262180 KZZ262151:LAE262180 LJV262151:LKA262180 LTR262151:LTW262180 MDN262151:MDS262180 MNJ262151:MNO262180 MXF262151:MXK262180 NHB262151:NHG262180 NQX262151:NRC262180 OAT262151:OAY262180 OKP262151:OKU262180 OUL262151:OUQ262180 PEH262151:PEM262180 POD262151:POI262180 PXZ262151:PYE262180 QHV262151:QIA262180 QRR262151:QRW262180 RBN262151:RBS262180 RLJ262151:RLO262180 RVF262151:RVK262180 SFB262151:SFG262180 SOX262151:SPC262180 SYT262151:SYY262180 TIP262151:TIU262180 TSL262151:TSQ262180 UCH262151:UCM262180 UMD262151:UMI262180 UVZ262151:UWE262180 VFV262151:VGA262180 VPR262151:VPW262180 VZN262151:VZS262180 WJJ262151:WJO262180 WTF262151:WTK262180 B327687:G327716 GT327687:GY327716 QP327687:QU327716 AAL327687:AAQ327716 AKH327687:AKM327716 AUD327687:AUI327716 BDZ327687:BEE327716 BNV327687:BOA327716 BXR327687:BXW327716 CHN327687:CHS327716 CRJ327687:CRO327716 DBF327687:DBK327716 DLB327687:DLG327716 DUX327687:DVC327716 EET327687:EEY327716 EOP327687:EOU327716 EYL327687:EYQ327716 FIH327687:FIM327716 FSD327687:FSI327716 GBZ327687:GCE327716 GLV327687:GMA327716 GVR327687:GVW327716 HFN327687:HFS327716 HPJ327687:HPO327716 HZF327687:HZK327716 IJB327687:IJG327716 ISX327687:ITC327716 JCT327687:JCY327716 JMP327687:JMU327716 JWL327687:JWQ327716 KGH327687:KGM327716 KQD327687:KQI327716 KZZ327687:LAE327716 LJV327687:LKA327716 LTR327687:LTW327716 MDN327687:MDS327716 MNJ327687:MNO327716 MXF327687:MXK327716 NHB327687:NHG327716 NQX327687:NRC327716 OAT327687:OAY327716 OKP327687:OKU327716 OUL327687:OUQ327716 PEH327687:PEM327716 POD327687:POI327716 PXZ327687:PYE327716 QHV327687:QIA327716 QRR327687:QRW327716 RBN327687:RBS327716 RLJ327687:RLO327716 RVF327687:RVK327716 SFB327687:SFG327716 SOX327687:SPC327716 SYT327687:SYY327716 TIP327687:TIU327716 TSL327687:TSQ327716 UCH327687:UCM327716 UMD327687:UMI327716 UVZ327687:UWE327716 VFV327687:VGA327716 VPR327687:VPW327716 VZN327687:VZS327716 WJJ327687:WJO327716 WTF327687:WTK327716 B393223:G393252 GT393223:GY393252 QP393223:QU393252 AAL393223:AAQ393252 AKH393223:AKM393252 AUD393223:AUI393252 BDZ393223:BEE393252 BNV393223:BOA393252 BXR393223:BXW393252 CHN393223:CHS393252 CRJ393223:CRO393252 DBF393223:DBK393252 DLB393223:DLG393252 DUX393223:DVC393252 EET393223:EEY393252 EOP393223:EOU393252 EYL393223:EYQ393252 FIH393223:FIM393252 FSD393223:FSI393252 GBZ393223:GCE393252 GLV393223:GMA393252 GVR393223:GVW393252 HFN393223:HFS393252 HPJ393223:HPO393252 HZF393223:HZK393252 IJB393223:IJG393252 ISX393223:ITC393252 JCT393223:JCY393252 JMP393223:JMU393252 JWL393223:JWQ393252 KGH393223:KGM393252 KQD393223:KQI393252 KZZ393223:LAE393252 LJV393223:LKA393252 LTR393223:LTW393252 MDN393223:MDS393252 MNJ393223:MNO393252 MXF393223:MXK393252 NHB393223:NHG393252 NQX393223:NRC393252 OAT393223:OAY393252 OKP393223:OKU393252 OUL393223:OUQ393252 PEH393223:PEM393252 POD393223:POI393252 PXZ393223:PYE393252 QHV393223:QIA393252 QRR393223:QRW393252 RBN393223:RBS393252 RLJ393223:RLO393252 RVF393223:RVK393252 SFB393223:SFG393252 SOX393223:SPC393252 SYT393223:SYY393252 TIP393223:TIU393252 TSL393223:TSQ393252 UCH393223:UCM393252 UMD393223:UMI393252 UVZ393223:UWE393252 VFV393223:VGA393252 VPR393223:VPW393252 VZN393223:VZS393252 WJJ393223:WJO393252 WTF393223:WTK393252 B458759:G458788 GT458759:GY458788 QP458759:QU458788 AAL458759:AAQ458788 AKH458759:AKM458788 AUD458759:AUI458788 BDZ458759:BEE458788 BNV458759:BOA458788 BXR458759:BXW458788 CHN458759:CHS458788 CRJ458759:CRO458788 DBF458759:DBK458788 DLB458759:DLG458788 DUX458759:DVC458788 EET458759:EEY458788 EOP458759:EOU458788 EYL458759:EYQ458788 FIH458759:FIM458788 FSD458759:FSI458788 GBZ458759:GCE458788 GLV458759:GMA458788 GVR458759:GVW458788 HFN458759:HFS458788 HPJ458759:HPO458788 HZF458759:HZK458788 IJB458759:IJG458788 ISX458759:ITC458788 JCT458759:JCY458788 JMP458759:JMU458788 JWL458759:JWQ458788 KGH458759:KGM458788 KQD458759:KQI458788 KZZ458759:LAE458788 LJV458759:LKA458788 LTR458759:LTW458788 MDN458759:MDS458788 MNJ458759:MNO458788 MXF458759:MXK458788 NHB458759:NHG458788 NQX458759:NRC458788 OAT458759:OAY458788 OKP458759:OKU458788 OUL458759:OUQ458788 PEH458759:PEM458788 POD458759:POI458788 PXZ458759:PYE458788 QHV458759:QIA458788 QRR458759:QRW458788 RBN458759:RBS458788 RLJ458759:RLO458788 RVF458759:RVK458788 SFB458759:SFG458788 SOX458759:SPC458788 SYT458759:SYY458788 TIP458759:TIU458788 TSL458759:TSQ458788 UCH458759:UCM458788 UMD458759:UMI458788 UVZ458759:UWE458788 VFV458759:VGA458788 VPR458759:VPW458788 VZN458759:VZS458788 WJJ458759:WJO458788 WTF458759:WTK458788 B524295:G524324 GT524295:GY524324 QP524295:QU524324 AAL524295:AAQ524324 AKH524295:AKM524324 AUD524295:AUI524324 BDZ524295:BEE524324 BNV524295:BOA524324 BXR524295:BXW524324 CHN524295:CHS524324 CRJ524295:CRO524324 DBF524295:DBK524324 DLB524295:DLG524324 DUX524295:DVC524324 EET524295:EEY524324 EOP524295:EOU524324 EYL524295:EYQ524324 FIH524295:FIM524324 FSD524295:FSI524324 GBZ524295:GCE524324 GLV524295:GMA524324 GVR524295:GVW524324 HFN524295:HFS524324 HPJ524295:HPO524324 HZF524295:HZK524324 IJB524295:IJG524324 ISX524295:ITC524324 JCT524295:JCY524324 JMP524295:JMU524324 JWL524295:JWQ524324 KGH524295:KGM524324 KQD524295:KQI524324 KZZ524295:LAE524324 LJV524295:LKA524324 LTR524295:LTW524324 MDN524295:MDS524324 MNJ524295:MNO524324 MXF524295:MXK524324 NHB524295:NHG524324 NQX524295:NRC524324 OAT524295:OAY524324 OKP524295:OKU524324 OUL524295:OUQ524324 PEH524295:PEM524324 POD524295:POI524324 PXZ524295:PYE524324 QHV524295:QIA524324 QRR524295:QRW524324 RBN524295:RBS524324 RLJ524295:RLO524324 RVF524295:RVK524324 SFB524295:SFG524324 SOX524295:SPC524324 SYT524295:SYY524324 TIP524295:TIU524324 TSL524295:TSQ524324 UCH524295:UCM524324 UMD524295:UMI524324 UVZ524295:UWE524324 VFV524295:VGA524324 VPR524295:VPW524324 VZN524295:VZS524324 WJJ524295:WJO524324 WTF524295:WTK524324 B589831:G589860 GT589831:GY589860 QP589831:QU589860 AAL589831:AAQ589860 AKH589831:AKM589860 AUD589831:AUI589860 BDZ589831:BEE589860 BNV589831:BOA589860 BXR589831:BXW589860 CHN589831:CHS589860 CRJ589831:CRO589860 DBF589831:DBK589860 DLB589831:DLG589860 DUX589831:DVC589860 EET589831:EEY589860 EOP589831:EOU589860 EYL589831:EYQ589860 FIH589831:FIM589860 FSD589831:FSI589860 GBZ589831:GCE589860 GLV589831:GMA589860 GVR589831:GVW589860 HFN589831:HFS589860 HPJ589831:HPO589860 HZF589831:HZK589860 IJB589831:IJG589860 ISX589831:ITC589860 JCT589831:JCY589860 JMP589831:JMU589860 JWL589831:JWQ589860 KGH589831:KGM589860 KQD589831:KQI589860 KZZ589831:LAE589860 LJV589831:LKA589860 LTR589831:LTW589860 MDN589831:MDS589860 MNJ589831:MNO589860 MXF589831:MXK589860 NHB589831:NHG589860 NQX589831:NRC589860 OAT589831:OAY589860 OKP589831:OKU589860 OUL589831:OUQ589860 PEH589831:PEM589860 POD589831:POI589860 PXZ589831:PYE589860 QHV589831:QIA589860 QRR589831:QRW589860 RBN589831:RBS589860 RLJ589831:RLO589860 RVF589831:RVK589860 SFB589831:SFG589860 SOX589831:SPC589860 SYT589831:SYY589860 TIP589831:TIU589860 TSL589831:TSQ589860 UCH589831:UCM589860 UMD589831:UMI589860 UVZ589831:UWE589860 VFV589831:VGA589860 VPR589831:VPW589860 VZN589831:VZS589860 WJJ589831:WJO589860 WTF589831:WTK589860 B655367:G655396 GT655367:GY655396 QP655367:QU655396 AAL655367:AAQ655396 AKH655367:AKM655396 AUD655367:AUI655396 BDZ655367:BEE655396 BNV655367:BOA655396 BXR655367:BXW655396 CHN655367:CHS655396 CRJ655367:CRO655396 DBF655367:DBK655396 DLB655367:DLG655396 DUX655367:DVC655396 EET655367:EEY655396 EOP655367:EOU655396 EYL655367:EYQ655396 FIH655367:FIM655396 FSD655367:FSI655396 GBZ655367:GCE655396 GLV655367:GMA655396 GVR655367:GVW655396 HFN655367:HFS655396 HPJ655367:HPO655396 HZF655367:HZK655396 IJB655367:IJG655396 ISX655367:ITC655396 JCT655367:JCY655396 JMP655367:JMU655396 JWL655367:JWQ655396 KGH655367:KGM655396 KQD655367:KQI655396 KZZ655367:LAE655396 LJV655367:LKA655396 LTR655367:LTW655396 MDN655367:MDS655396 MNJ655367:MNO655396 MXF655367:MXK655396 NHB655367:NHG655396 NQX655367:NRC655396 OAT655367:OAY655396 OKP655367:OKU655396 OUL655367:OUQ655396 PEH655367:PEM655396 POD655367:POI655396 PXZ655367:PYE655396 QHV655367:QIA655396 QRR655367:QRW655396 RBN655367:RBS655396 RLJ655367:RLO655396 RVF655367:RVK655396 SFB655367:SFG655396 SOX655367:SPC655396 SYT655367:SYY655396 TIP655367:TIU655396 TSL655367:TSQ655396 UCH655367:UCM655396 UMD655367:UMI655396 UVZ655367:UWE655396 VFV655367:VGA655396 VPR655367:VPW655396 VZN655367:VZS655396 WJJ655367:WJO655396 WTF655367:WTK655396 B720903:G720932 GT720903:GY720932 QP720903:QU720932 AAL720903:AAQ720932 AKH720903:AKM720932 AUD720903:AUI720932 BDZ720903:BEE720932 BNV720903:BOA720932 BXR720903:BXW720932 CHN720903:CHS720932 CRJ720903:CRO720932 DBF720903:DBK720932 DLB720903:DLG720932 DUX720903:DVC720932 EET720903:EEY720932 EOP720903:EOU720932 EYL720903:EYQ720932 FIH720903:FIM720932 FSD720903:FSI720932 GBZ720903:GCE720932 GLV720903:GMA720932 GVR720903:GVW720932 HFN720903:HFS720932 HPJ720903:HPO720932 HZF720903:HZK720932 IJB720903:IJG720932 ISX720903:ITC720932 JCT720903:JCY720932 JMP720903:JMU720932 JWL720903:JWQ720932 KGH720903:KGM720932 KQD720903:KQI720932 KZZ720903:LAE720932 LJV720903:LKA720932 LTR720903:LTW720932 MDN720903:MDS720932 MNJ720903:MNO720932 MXF720903:MXK720932 NHB720903:NHG720932 NQX720903:NRC720932 OAT720903:OAY720932 OKP720903:OKU720932 OUL720903:OUQ720932 PEH720903:PEM720932 POD720903:POI720932 PXZ720903:PYE720932 QHV720903:QIA720932 QRR720903:QRW720932 RBN720903:RBS720932 RLJ720903:RLO720932 RVF720903:RVK720932 SFB720903:SFG720932 SOX720903:SPC720932 SYT720903:SYY720932 TIP720903:TIU720932 TSL720903:TSQ720932 UCH720903:UCM720932 UMD720903:UMI720932 UVZ720903:UWE720932 VFV720903:VGA720932 VPR720903:VPW720932 VZN720903:VZS720932 WJJ720903:WJO720932 WTF720903:WTK720932 B786439:G786468 GT786439:GY786468 QP786439:QU786468 AAL786439:AAQ786468 AKH786439:AKM786468 AUD786439:AUI786468 BDZ786439:BEE786468 BNV786439:BOA786468 BXR786439:BXW786468 CHN786439:CHS786468 CRJ786439:CRO786468 DBF786439:DBK786468 DLB786439:DLG786468 DUX786439:DVC786468 EET786439:EEY786468 EOP786439:EOU786468 EYL786439:EYQ786468 FIH786439:FIM786468 FSD786439:FSI786468 GBZ786439:GCE786468 GLV786439:GMA786468 GVR786439:GVW786468 HFN786439:HFS786468 HPJ786439:HPO786468 HZF786439:HZK786468 IJB786439:IJG786468 ISX786439:ITC786468 JCT786439:JCY786468 JMP786439:JMU786468 JWL786439:JWQ786468 KGH786439:KGM786468 KQD786439:KQI786468 KZZ786439:LAE786468 LJV786439:LKA786468 LTR786439:LTW786468 MDN786439:MDS786468 MNJ786439:MNO786468 MXF786439:MXK786468 NHB786439:NHG786468 NQX786439:NRC786468 OAT786439:OAY786468 OKP786439:OKU786468 OUL786439:OUQ786468 PEH786439:PEM786468 POD786439:POI786468 PXZ786439:PYE786468 QHV786439:QIA786468 QRR786439:QRW786468 RBN786439:RBS786468 RLJ786439:RLO786468 RVF786439:RVK786468 SFB786439:SFG786468 SOX786439:SPC786468 SYT786439:SYY786468 TIP786439:TIU786468 TSL786439:TSQ786468 UCH786439:UCM786468 UMD786439:UMI786468 UVZ786439:UWE786468 VFV786439:VGA786468 VPR786439:VPW786468 VZN786439:VZS786468 WJJ786439:WJO786468 WTF786439:WTK786468 B851975:G852004 GT851975:GY852004 QP851975:QU852004 AAL851975:AAQ852004 AKH851975:AKM852004 AUD851975:AUI852004 BDZ851975:BEE852004 BNV851975:BOA852004 BXR851975:BXW852004 CHN851975:CHS852004 CRJ851975:CRO852004 DBF851975:DBK852004 DLB851975:DLG852004 DUX851975:DVC852004 EET851975:EEY852004 EOP851975:EOU852004 EYL851975:EYQ852004 FIH851975:FIM852004 FSD851975:FSI852004 GBZ851975:GCE852004 GLV851975:GMA852004 GVR851975:GVW852004 HFN851975:HFS852004 HPJ851975:HPO852004 HZF851975:HZK852004 IJB851975:IJG852004 ISX851975:ITC852004 JCT851975:JCY852004 JMP851975:JMU852004 JWL851975:JWQ852004 KGH851975:KGM852004 KQD851975:KQI852004 KZZ851975:LAE852004 LJV851975:LKA852004 LTR851975:LTW852004 MDN851975:MDS852004 MNJ851975:MNO852004 MXF851975:MXK852004 NHB851975:NHG852004 NQX851975:NRC852004 OAT851975:OAY852004 OKP851975:OKU852004 OUL851975:OUQ852004 PEH851975:PEM852004 POD851975:POI852004 PXZ851975:PYE852004 QHV851975:QIA852004 QRR851975:QRW852004 RBN851975:RBS852004 RLJ851975:RLO852004 RVF851975:RVK852004 SFB851975:SFG852004 SOX851975:SPC852004 SYT851975:SYY852004 TIP851975:TIU852004 TSL851975:TSQ852004 UCH851975:UCM852004 UMD851975:UMI852004 UVZ851975:UWE852004 VFV851975:VGA852004 VPR851975:VPW852004 VZN851975:VZS852004 WJJ851975:WJO852004 WTF851975:WTK852004 B917511:G917540 GT917511:GY917540 QP917511:QU917540 AAL917511:AAQ917540 AKH917511:AKM917540 AUD917511:AUI917540 BDZ917511:BEE917540 BNV917511:BOA917540 BXR917511:BXW917540 CHN917511:CHS917540 CRJ917511:CRO917540 DBF917511:DBK917540 DLB917511:DLG917540 DUX917511:DVC917540 EET917511:EEY917540 EOP917511:EOU917540 EYL917511:EYQ917540 FIH917511:FIM917540 FSD917511:FSI917540 GBZ917511:GCE917540 GLV917511:GMA917540 GVR917511:GVW917540 HFN917511:HFS917540 HPJ917511:HPO917540 HZF917511:HZK917540 IJB917511:IJG917540 ISX917511:ITC917540 JCT917511:JCY917540 JMP917511:JMU917540 JWL917511:JWQ917540 KGH917511:KGM917540 KQD917511:KQI917540 KZZ917511:LAE917540 LJV917511:LKA917540 LTR917511:LTW917540 MDN917511:MDS917540 MNJ917511:MNO917540 MXF917511:MXK917540 NHB917511:NHG917540 NQX917511:NRC917540 OAT917511:OAY917540 OKP917511:OKU917540 OUL917511:OUQ917540 PEH917511:PEM917540 POD917511:POI917540 PXZ917511:PYE917540 QHV917511:QIA917540 QRR917511:QRW917540 RBN917511:RBS917540 RLJ917511:RLO917540 RVF917511:RVK917540 SFB917511:SFG917540 SOX917511:SPC917540 SYT917511:SYY917540 TIP917511:TIU917540 TSL917511:TSQ917540 UCH917511:UCM917540 UMD917511:UMI917540 UVZ917511:UWE917540 VFV917511:VGA917540 VPR917511:VPW917540 VZN917511:VZS917540 WJJ917511:WJO917540 WTF917511:WTK917540 B983047:G983076 GT983047:GY983076 QP983047:QU983076 AAL983047:AAQ983076 AKH983047:AKM983076 AUD983047:AUI983076 BDZ983047:BEE983076 BNV983047:BOA983076 BXR983047:BXW983076 CHN983047:CHS983076 CRJ983047:CRO983076 DBF983047:DBK983076 DLB983047:DLG983076 DUX983047:DVC983076 EET983047:EEY983076 EOP983047:EOU983076 EYL983047:EYQ983076 FIH983047:FIM983076 FSD983047:FSI983076 GBZ983047:GCE983076 GLV983047:GMA983076 GVR983047:GVW983076 HFN983047:HFS983076 HPJ983047:HPO983076 HZF983047:HZK983076 IJB983047:IJG983076 ISX983047:ITC983076 JCT983047:JCY983076 JMP983047:JMU983076 JWL983047:JWQ983076 KGH983047:KGM983076 KQD983047:KQI983076 KZZ983047:LAE983076 LJV983047:LKA983076 LTR983047:LTW983076 MDN983047:MDS983076 MNJ983047:MNO983076 MXF983047:MXK983076 NHB983047:NHG983076 NQX983047:NRC983076 OAT983047:OAY983076 OKP983047:OKU983076 OUL983047:OUQ983076 PEH983047:PEM983076 POD983047:POI983076 PXZ983047:PYE983076 QHV983047:QIA983076 QRR983047:QRW983076 RBN983047:RBS983076 RLJ983047:RLO983076 RVF983047:RVK983076 SFB983047:SFG983076 SOX983047:SPC983076 SYT983047:SYY983076 TIP983047:TIU983076 TSL983047:TSQ983076 UCH983047:UCM983076 UMD983047:UMI983076 UVZ983047:UWE983076 VFV983047:VGA983076 VPR983047:VPW983076 VZN983047:VZS983076 WJJ983047:WJO983076 B7:G36"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paperSize="9" scale="65" orientation="landscape" r:id="rId1"/>
  <ignoredErrors>
    <ignoredError sqref="B37:G37" formulaRange="1"/>
    <ignoredError sqref="B7:G7 B20:G21 B27:G28 B30:G30 B29:F29 B36:G36 B34:F34 B35:F35 B32:G33 B31:F31"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3"/>
  <sheetViews>
    <sheetView showGridLines="0" zoomScaleNormal="100" workbookViewId="0">
      <selection activeCell="G31" sqref="G31"/>
    </sheetView>
  </sheetViews>
  <sheetFormatPr baseColWidth="10" defaultColWidth="11.42578125" defaultRowHeight="15" x14ac:dyDescent="0.25"/>
  <cols>
    <col min="1" max="1" width="62.85546875" bestFit="1" customWidth="1"/>
    <col min="2" max="3" width="15.42578125" customWidth="1"/>
    <col min="4" max="4" width="14.85546875" customWidth="1"/>
    <col min="5" max="5" width="15.28515625" customWidth="1"/>
    <col min="6" max="6" width="15" customWidth="1"/>
    <col min="7" max="7" width="15.14062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68" t="s">
        <v>469</v>
      </c>
      <c r="B1" s="168"/>
      <c r="C1" s="168"/>
      <c r="D1" s="168"/>
      <c r="E1" s="168"/>
      <c r="F1" s="168"/>
      <c r="G1" s="168"/>
    </row>
    <row r="2" spans="1:7" x14ac:dyDescent="0.25">
      <c r="A2" s="132" t="str">
        <f>'Formato 1'!A2</f>
        <v>MUNICIPIO DE ACAMBARO, GTO.</v>
      </c>
      <c r="B2" s="133"/>
      <c r="C2" s="133"/>
      <c r="D2" s="133"/>
      <c r="E2" s="133"/>
      <c r="F2" s="133"/>
      <c r="G2" s="134"/>
    </row>
    <row r="3" spans="1:7" x14ac:dyDescent="0.25">
      <c r="A3" s="117" t="s">
        <v>470</v>
      </c>
      <c r="B3" s="118"/>
      <c r="C3" s="118"/>
      <c r="D3" s="118"/>
      <c r="E3" s="118"/>
      <c r="F3" s="118"/>
      <c r="G3" s="119"/>
    </row>
    <row r="4" spans="1:7" x14ac:dyDescent="0.25">
      <c r="A4" s="120" t="s">
        <v>2</v>
      </c>
      <c r="B4" s="121"/>
      <c r="C4" s="121"/>
      <c r="D4" s="121"/>
      <c r="E4" s="121"/>
      <c r="F4" s="121"/>
      <c r="G4" s="122"/>
    </row>
    <row r="5" spans="1:7" x14ac:dyDescent="0.25">
      <c r="A5" s="175" t="s">
        <v>457</v>
      </c>
      <c r="B5" s="173">
        <v>2018</v>
      </c>
      <c r="C5" s="173">
        <v>2019</v>
      </c>
      <c r="D5" s="173">
        <v>2020</v>
      </c>
      <c r="E5" s="173">
        <v>2021</v>
      </c>
      <c r="F5" s="173">
        <v>2022</v>
      </c>
      <c r="G5" s="38">
        <v>2023</v>
      </c>
    </row>
    <row r="6" spans="1:7" ht="48.75" customHeight="1" x14ac:dyDescent="0.25">
      <c r="A6" s="176"/>
      <c r="B6" s="174"/>
      <c r="C6" s="174"/>
      <c r="D6" s="174"/>
      <c r="E6" s="174"/>
      <c r="F6" s="174"/>
      <c r="G6" s="39" t="s">
        <v>471</v>
      </c>
    </row>
    <row r="7" spans="1:7" x14ac:dyDescent="0.25">
      <c r="A7" s="27" t="s">
        <v>555</v>
      </c>
      <c r="B7" s="40">
        <f t="shared" ref="B7:G7" si="0">SUM(B8:B16)</f>
        <v>380432587.69</v>
      </c>
      <c r="C7" s="40">
        <f t="shared" si="0"/>
        <v>163876795.00999999</v>
      </c>
      <c r="D7" s="40">
        <f t="shared" si="0"/>
        <v>185739627.45999998</v>
      </c>
      <c r="E7" s="40">
        <f t="shared" si="0"/>
        <v>191960133.59000003</v>
      </c>
      <c r="F7" s="40">
        <f t="shared" si="0"/>
        <v>303441271.63</v>
      </c>
      <c r="G7" s="40">
        <f t="shared" si="0"/>
        <v>55293912.649999999</v>
      </c>
    </row>
    <row r="8" spans="1:7" x14ac:dyDescent="0.25">
      <c r="A8" s="60" t="s">
        <v>552</v>
      </c>
      <c r="B8" s="62">
        <v>137922909.5</v>
      </c>
      <c r="C8" s="62">
        <v>107060063.59999999</v>
      </c>
      <c r="D8" s="62">
        <v>114280272.59999999</v>
      </c>
      <c r="E8" s="62">
        <v>115332655.2</v>
      </c>
      <c r="F8" s="62">
        <v>164841649.87</v>
      </c>
      <c r="G8" s="62">
        <v>28642103.350000001</v>
      </c>
    </row>
    <row r="9" spans="1:7" x14ac:dyDescent="0.25">
      <c r="A9" s="60" t="s">
        <v>553</v>
      </c>
      <c r="B9" s="62">
        <v>20127148.710000001</v>
      </c>
      <c r="C9" s="62">
        <v>9867493.9499999993</v>
      </c>
      <c r="D9" s="62">
        <v>11106572.66</v>
      </c>
      <c r="E9" s="62">
        <v>12174208.540000003</v>
      </c>
      <c r="F9" s="62">
        <v>14914535.610000007</v>
      </c>
      <c r="G9" s="62">
        <v>3348293</v>
      </c>
    </row>
    <row r="10" spans="1:7" x14ac:dyDescent="0.25">
      <c r="A10" s="60" t="s">
        <v>458</v>
      </c>
      <c r="B10" s="62">
        <v>69384636.040000007</v>
      </c>
      <c r="C10" s="62">
        <v>21744502.739999998</v>
      </c>
      <c r="D10" s="62">
        <v>18005075.390000001</v>
      </c>
      <c r="E10" s="62">
        <v>28795816.690000005</v>
      </c>
      <c r="F10" s="62">
        <v>82688580.310000002</v>
      </c>
      <c r="G10" s="62">
        <v>13854279.779999999</v>
      </c>
    </row>
    <row r="11" spans="1:7" ht="30" customHeight="1" x14ac:dyDescent="0.25">
      <c r="A11" s="61" t="s">
        <v>459</v>
      </c>
      <c r="B11" s="62">
        <v>20920908.379999999</v>
      </c>
      <c r="C11" s="62">
        <v>18087190.550000001</v>
      </c>
      <c r="D11" s="62">
        <v>28957034.09</v>
      </c>
      <c r="E11" s="62">
        <v>28747969.080000006</v>
      </c>
      <c r="F11" s="62">
        <v>28344179.279999997</v>
      </c>
      <c r="G11" s="62">
        <v>6435163.3200000003</v>
      </c>
    </row>
    <row r="12" spans="1:7" ht="30" customHeight="1" x14ac:dyDescent="0.25">
      <c r="A12" s="61" t="s">
        <v>554</v>
      </c>
      <c r="B12" s="62">
        <v>5501207.5700000003</v>
      </c>
      <c r="C12" s="62">
        <v>2486350.7599999998</v>
      </c>
      <c r="D12" s="62">
        <v>2597667.34</v>
      </c>
      <c r="E12" s="62">
        <v>429285.65</v>
      </c>
      <c r="F12" s="62">
        <v>625510.9</v>
      </c>
      <c r="G12" s="62">
        <v>2554076.0099999998</v>
      </c>
    </row>
    <row r="13" spans="1:7" x14ac:dyDescent="0.25">
      <c r="A13" s="60" t="s">
        <v>460</v>
      </c>
      <c r="B13" s="62">
        <v>125353218.3</v>
      </c>
      <c r="C13" s="62">
        <v>4431193.41</v>
      </c>
      <c r="D13" s="62">
        <v>10220681.98</v>
      </c>
      <c r="E13" s="62">
        <v>6370687.3299999991</v>
      </c>
      <c r="F13" s="62">
        <v>6417558.1600000001</v>
      </c>
      <c r="G13" s="62">
        <v>459997.19</v>
      </c>
    </row>
    <row r="14" spans="1:7" ht="30" customHeight="1" x14ac:dyDescent="0.25">
      <c r="A14" s="61" t="s">
        <v>461</v>
      </c>
      <c r="B14" s="62">
        <v>0</v>
      </c>
      <c r="C14" s="62">
        <v>0</v>
      </c>
      <c r="D14" s="62">
        <v>0</v>
      </c>
      <c r="E14" s="62">
        <v>0</v>
      </c>
      <c r="F14" s="62">
        <v>0</v>
      </c>
      <c r="G14" s="62">
        <v>0</v>
      </c>
    </row>
    <row r="15" spans="1:7" x14ac:dyDescent="0.25">
      <c r="A15" s="60" t="s">
        <v>462</v>
      </c>
      <c r="B15" s="62">
        <v>991010.35</v>
      </c>
      <c r="C15" s="62">
        <v>200000</v>
      </c>
      <c r="D15" s="62">
        <v>200000</v>
      </c>
      <c r="E15" s="62">
        <v>0</v>
      </c>
      <c r="F15" s="62">
        <v>1165000</v>
      </c>
      <c r="G15" s="62">
        <v>0</v>
      </c>
    </row>
    <row r="16" spans="1:7" x14ac:dyDescent="0.25">
      <c r="A16" s="60" t="s">
        <v>463</v>
      </c>
      <c r="B16" s="62">
        <v>231548.84</v>
      </c>
      <c r="C16" s="62">
        <v>0</v>
      </c>
      <c r="D16" s="62">
        <v>372323.4</v>
      </c>
      <c r="E16" s="62">
        <v>109511.1</v>
      </c>
      <c r="F16" s="62">
        <v>4444257.5</v>
      </c>
      <c r="G16" s="62">
        <v>0</v>
      </c>
    </row>
    <row r="17" spans="1:7" x14ac:dyDescent="0.25">
      <c r="A17" s="47"/>
      <c r="B17" s="47"/>
      <c r="C17" s="47"/>
      <c r="D17" s="47"/>
      <c r="E17" s="47"/>
      <c r="F17" s="47"/>
      <c r="G17" s="47"/>
    </row>
    <row r="18" spans="1:7" x14ac:dyDescent="0.25">
      <c r="A18" s="3" t="s">
        <v>550</v>
      </c>
      <c r="B18" s="12">
        <f>SUM(B19:B27)</f>
        <v>20328548.560000002</v>
      </c>
      <c r="C18" s="12">
        <f t="shared" ref="C18:F18" si="1">SUM(C19:C27)</f>
        <v>168288347.47</v>
      </c>
      <c r="D18" s="12">
        <f t="shared" si="1"/>
        <v>148144733.48999998</v>
      </c>
      <c r="E18" s="12">
        <f t="shared" si="1"/>
        <v>234716654.11999995</v>
      </c>
      <c r="F18" s="12">
        <f t="shared" si="1"/>
        <v>35863172.880000003</v>
      </c>
      <c r="G18" s="12">
        <f>SUM(G19:G27)</f>
        <v>72476923.960000008</v>
      </c>
    </row>
    <row r="19" spans="1:7" x14ac:dyDescent="0.25">
      <c r="A19" s="60" t="s">
        <v>552</v>
      </c>
      <c r="B19" s="62">
        <v>0</v>
      </c>
      <c r="C19" s="62">
        <v>32112417.890000001</v>
      </c>
      <c r="D19" s="62">
        <v>22668898.379999999</v>
      </c>
      <c r="E19" s="62">
        <v>24920158.189999998</v>
      </c>
      <c r="F19" s="62">
        <v>1115443.96</v>
      </c>
      <c r="G19" s="62">
        <v>341335.48</v>
      </c>
    </row>
    <row r="20" spans="1:7" x14ac:dyDescent="0.25">
      <c r="A20" s="60" t="s">
        <v>553</v>
      </c>
      <c r="B20" s="62">
        <v>0</v>
      </c>
      <c r="C20" s="62">
        <v>6232913.75</v>
      </c>
      <c r="D20" s="62">
        <v>5860054.9500000002</v>
      </c>
      <c r="E20" s="62">
        <v>4689781.26</v>
      </c>
      <c r="F20" s="62">
        <v>106046.72</v>
      </c>
      <c r="G20" s="62">
        <v>19347.400000000001</v>
      </c>
    </row>
    <row r="21" spans="1:7" x14ac:dyDescent="0.25">
      <c r="A21" s="60" t="s">
        <v>458</v>
      </c>
      <c r="B21" s="62">
        <v>0</v>
      </c>
      <c r="C21" s="62">
        <v>53437961.079999998</v>
      </c>
      <c r="D21" s="62">
        <v>52965354.390000001</v>
      </c>
      <c r="E21" s="62">
        <v>43474814.160000004</v>
      </c>
      <c r="F21" s="62">
        <v>27347.600000000002</v>
      </c>
      <c r="G21" s="62">
        <v>11250543.539999999</v>
      </c>
    </row>
    <row r="22" spans="1:7" ht="30" customHeight="1" x14ac:dyDescent="0.25">
      <c r="A22" s="61" t="s">
        <v>459</v>
      </c>
      <c r="B22" s="62">
        <v>0</v>
      </c>
      <c r="C22" s="62">
        <v>9051671.5299999993</v>
      </c>
      <c r="D22" s="62">
        <v>6826180.3600000003</v>
      </c>
      <c r="E22" s="62">
        <v>11154658.530000007</v>
      </c>
      <c r="F22" s="62">
        <v>0</v>
      </c>
      <c r="G22" s="62">
        <v>2933052.47</v>
      </c>
    </row>
    <row r="23" spans="1:7" x14ac:dyDescent="0.25">
      <c r="A23" s="60" t="s">
        <v>554</v>
      </c>
      <c r="B23" s="62">
        <v>0</v>
      </c>
      <c r="C23" s="62">
        <v>7074701.7199999997</v>
      </c>
      <c r="D23" s="62">
        <v>10876036.279999999</v>
      </c>
      <c r="E23" s="62">
        <v>13475011.740000002</v>
      </c>
      <c r="F23" s="62">
        <v>2078349.2</v>
      </c>
      <c r="G23" s="62">
        <v>1473965.96</v>
      </c>
    </row>
    <row r="24" spans="1:7" x14ac:dyDescent="0.25">
      <c r="A24" s="60" t="s">
        <v>460</v>
      </c>
      <c r="B24" s="62">
        <v>15607580.960000001</v>
      </c>
      <c r="C24" s="62">
        <v>57044034.259999998</v>
      </c>
      <c r="D24" s="62">
        <v>45722947.210000001</v>
      </c>
      <c r="E24" s="62">
        <v>136748117.03999996</v>
      </c>
      <c r="F24" s="62">
        <v>32441979.930000003</v>
      </c>
      <c r="G24" s="62">
        <v>56458679.109999999</v>
      </c>
    </row>
    <row r="25" spans="1:7" x14ac:dyDescent="0.25">
      <c r="A25" s="60" t="s">
        <v>461</v>
      </c>
      <c r="B25" s="62">
        <v>0</v>
      </c>
      <c r="C25" s="62">
        <v>0</v>
      </c>
      <c r="D25" s="62">
        <v>0</v>
      </c>
      <c r="E25" s="62">
        <v>0</v>
      </c>
      <c r="F25" s="62">
        <v>0</v>
      </c>
      <c r="G25" s="62">
        <v>0</v>
      </c>
    </row>
    <row r="26" spans="1:7" x14ac:dyDescent="0.25">
      <c r="A26" s="60" t="s">
        <v>464</v>
      </c>
      <c r="B26" s="62">
        <v>4720967.5999999996</v>
      </c>
      <c r="C26" s="62">
        <v>3334647.24</v>
      </c>
      <c r="D26" s="62">
        <v>3225261.92</v>
      </c>
      <c r="E26" s="62">
        <v>254113.19999999998</v>
      </c>
      <c r="F26" s="62">
        <v>94005.47</v>
      </c>
      <c r="G26" s="62">
        <v>0</v>
      </c>
    </row>
    <row r="27" spans="1:7" x14ac:dyDescent="0.25">
      <c r="A27" s="60" t="s">
        <v>463</v>
      </c>
      <c r="B27" s="62">
        <v>0</v>
      </c>
      <c r="C27" s="62">
        <v>0</v>
      </c>
      <c r="D27" s="62"/>
      <c r="E27" s="62">
        <v>0</v>
      </c>
      <c r="F27" s="62">
        <v>0</v>
      </c>
      <c r="G27" s="62">
        <v>0</v>
      </c>
    </row>
    <row r="28" spans="1:7" x14ac:dyDescent="0.25">
      <c r="A28" s="47"/>
      <c r="B28" s="47"/>
      <c r="C28" s="47"/>
      <c r="D28" s="47"/>
      <c r="E28" s="47"/>
      <c r="F28" s="47"/>
      <c r="G28" s="47"/>
    </row>
    <row r="29" spans="1:7" x14ac:dyDescent="0.25">
      <c r="A29" s="3" t="s">
        <v>556</v>
      </c>
      <c r="B29" s="41">
        <f>B7+B18</f>
        <v>400761136.25</v>
      </c>
      <c r="C29" s="41">
        <f t="shared" ref="C29:G29" si="2">C7+C18</f>
        <v>332165142.48000002</v>
      </c>
      <c r="D29" s="41">
        <f t="shared" si="2"/>
        <v>333884360.94999993</v>
      </c>
      <c r="E29" s="41">
        <f t="shared" si="2"/>
        <v>426676787.70999998</v>
      </c>
      <c r="F29" s="41">
        <f t="shared" si="2"/>
        <v>339304444.50999999</v>
      </c>
      <c r="G29" s="41">
        <f t="shared" si="2"/>
        <v>127770836.61000001</v>
      </c>
    </row>
    <row r="30" spans="1:7" x14ac:dyDescent="0.25">
      <c r="A30" s="57"/>
      <c r="B30" s="57"/>
      <c r="C30" s="57"/>
      <c r="D30" s="57"/>
      <c r="E30" s="57"/>
      <c r="F30" s="57"/>
      <c r="G30" s="57"/>
    </row>
    <row r="31" spans="1:7" x14ac:dyDescent="0.25">
      <c r="A31" s="63"/>
    </row>
    <row r="32" spans="1:7" x14ac:dyDescent="0.25">
      <c r="A32" s="171" t="s">
        <v>472</v>
      </c>
      <c r="B32" s="171"/>
      <c r="C32" s="171"/>
      <c r="D32" s="171"/>
      <c r="E32" s="171"/>
      <c r="F32" s="171"/>
      <c r="G32" s="171"/>
    </row>
    <row r="33" spans="1:7" x14ac:dyDescent="0.25">
      <c r="A33" s="171" t="s">
        <v>473</v>
      </c>
      <c r="B33" s="171"/>
      <c r="C33" s="171"/>
      <c r="D33" s="171"/>
      <c r="E33" s="171"/>
      <c r="F33" s="171"/>
      <c r="G33" s="171"/>
    </row>
  </sheetData>
  <mergeCells count="9">
    <mergeCell ref="A32:G32"/>
    <mergeCell ref="A33:G33"/>
    <mergeCell ref="A1:G1"/>
    <mergeCell ref="A5:A6"/>
    <mergeCell ref="B5:B6"/>
    <mergeCell ref="C5:C6"/>
    <mergeCell ref="D5:D6"/>
    <mergeCell ref="E5:E6"/>
    <mergeCell ref="F5:F6"/>
  </mergeCells>
  <dataValidations count="2">
    <dataValidation type="decimal" allowBlank="1" showInputMessage="1" showErrorMessage="1" sqref="WTA983047:WTF983069 GO7:GT29 QK7:QP29 AAG7:AAL29 AKC7:AKH29 ATY7:AUD29 BDU7:BDZ29 BNQ7:BNV29 BXM7:BXR29 CHI7:CHN29 CRE7:CRJ29 DBA7:DBF29 DKW7:DLB29 DUS7:DUX29 EEO7:EET29 EOK7:EOP29 EYG7:EYL29 FIC7:FIH29 FRY7:FSD29 GBU7:GBZ29 GLQ7:GLV29 GVM7:GVR29 HFI7:HFN29 HPE7:HPJ29 HZA7:HZF29 IIW7:IJB29 ISS7:ISX29 JCO7:JCT29 JMK7:JMP29 JWG7:JWL29 KGC7:KGH29 KPY7:KQD29 KZU7:KZZ29 LJQ7:LJV29 LTM7:LTR29 MDI7:MDN29 MNE7:MNJ29 MXA7:MXF29 NGW7:NHB29 NQS7:NQX29 OAO7:OAT29 OKK7:OKP29 OUG7:OUL29 PEC7:PEH29 PNY7:POD29 PXU7:PXZ29 QHQ7:QHV29 QRM7:QRR29 RBI7:RBN29 RLE7:RLJ29 RVA7:RVF29 SEW7:SFB29 SOS7:SOX29 SYO7:SYT29 TIK7:TIP29 TSG7:TSL29 UCC7:UCH29 ULY7:UMD29 UVU7:UVZ29 VFQ7:VFV29 VPM7:VPR29 VZI7:VZN29 WJE7:WJJ29 WTA7:WTF29 B65543:G65565 GO65543:GT65565 QK65543:QP65565 AAG65543:AAL65565 AKC65543:AKH65565 ATY65543:AUD65565 BDU65543:BDZ65565 BNQ65543:BNV65565 BXM65543:BXR65565 CHI65543:CHN65565 CRE65543:CRJ65565 DBA65543:DBF65565 DKW65543:DLB65565 DUS65543:DUX65565 EEO65543:EET65565 EOK65543:EOP65565 EYG65543:EYL65565 FIC65543:FIH65565 FRY65543:FSD65565 GBU65543:GBZ65565 GLQ65543:GLV65565 GVM65543:GVR65565 HFI65543:HFN65565 HPE65543:HPJ65565 HZA65543:HZF65565 IIW65543:IJB65565 ISS65543:ISX65565 JCO65543:JCT65565 JMK65543:JMP65565 JWG65543:JWL65565 KGC65543:KGH65565 KPY65543:KQD65565 KZU65543:KZZ65565 LJQ65543:LJV65565 LTM65543:LTR65565 MDI65543:MDN65565 MNE65543:MNJ65565 MXA65543:MXF65565 NGW65543:NHB65565 NQS65543:NQX65565 OAO65543:OAT65565 OKK65543:OKP65565 OUG65543:OUL65565 PEC65543:PEH65565 PNY65543:POD65565 PXU65543:PXZ65565 QHQ65543:QHV65565 QRM65543:QRR65565 RBI65543:RBN65565 RLE65543:RLJ65565 RVA65543:RVF65565 SEW65543:SFB65565 SOS65543:SOX65565 SYO65543:SYT65565 TIK65543:TIP65565 TSG65543:TSL65565 UCC65543:UCH65565 ULY65543:UMD65565 UVU65543:UVZ65565 VFQ65543:VFV65565 VPM65543:VPR65565 VZI65543:VZN65565 WJE65543:WJJ65565 WTA65543:WTF65565 B131079:G131101 GO131079:GT131101 QK131079:QP131101 AAG131079:AAL131101 AKC131079:AKH131101 ATY131079:AUD131101 BDU131079:BDZ131101 BNQ131079:BNV131101 BXM131079:BXR131101 CHI131079:CHN131101 CRE131079:CRJ131101 DBA131079:DBF131101 DKW131079:DLB131101 DUS131079:DUX131101 EEO131079:EET131101 EOK131079:EOP131101 EYG131079:EYL131101 FIC131079:FIH131101 FRY131079:FSD131101 GBU131079:GBZ131101 GLQ131079:GLV131101 GVM131079:GVR131101 HFI131079:HFN131101 HPE131079:HPJ131101 HZA131079:HZF131101 IIW131079:IJB131101 ISS131079:ISX131101 JCO131079:JCT131101 JMK131079:JMP131101 JWG131079:JWL131101 KGC131079:KGH131101 KPY131079:KQD131101 KZU131079:KZZ131101 LJQ131079:LJV131101 LTM131079:LTR131101 MDI131079:MDN131101 MNE131079:MNJ131101 MXA131079:MXF131101 NGW131079:NHB131101 NQS131079:NQX131101 OAO131079:OAT131101 OKK131079:OKP131101 OUG131079:OUL131101 PEC131079:PEH131101 PNY131079:POD131101 PXU131079:PXZ131101 QHQ131079:QHV131101 QRM131079:QRR131101 RBI131079:RBN131101 RLE131079:RLJ131101 RVA131079:RVF131101 SEW131079:SFB131101 SOS131079:SOX131101 SYO131079:SYT131101 TIK131079:TIP131101 TSG131079:TSL131101 UCC131079:UCH131101 ULY131079:UMD131101 UVU131079:UVZ131101 VFQ131079:VFV131101 VPM131079:VPR131101 VZI131079:VZN131101 WJE131079:WJJ131101 WTA131079:WTF131101 B196615:G196637 GO196615:GT196637 QK196615:QP196637 AAG196615:AAL196637 AKC196615:AKH196637 ATY196615:AUD196637 BDU196615:BDZ196637 BNQ196615:BNV196637 BXM196615:BXR196637 CHI196615:CHN196637 CRE196615:CRJ196637 DBA196615:DBF196637 DKW196615:DLB196637 DUS196615:DUX196637 EEO196615:EET196637 EOK196615:EOP196637 EYG196615:EYL196637 FIC196615:FIH196637 FRY196615:FSD196637 GBU196615:GBZ196637 GLQ196615:GLV196637 GVM196615:GVR196637 HFI196615:HFN196637 HPE196615:HPJ196637 HZA196615:HZF196637 IIW196615:IJB196637 ISS196615:ISX196637 JCO196615:JCT196637 JMK196615:JMP196637 JWG196615:JWL196637 KGC196615:KGH196637 KPY196615:KQD196637 KZU196615:KZZ196637 LJQ196615:LJV196637 LTM196615:LTR196637 MDI196615:MDN196637 MNE196615:MNJ196637 MXA196615:MXF196637 NGW196615:NHB196637 NQS196615:NQX196637 OAO196615:OAT196637 OKK196615:OKP196637 OUG196615:OUL196637 PEC196615:PEH196637 PNY196615:POD196637 PXU196615:PXZ196637 QHQ196615:QHV196637 QRM196615:QRR196637 RBI196615:RBN196637 RLE196615:RLJ196637 RVA196615:RVF196637 SEW196615:SFB196637 SOS196615:SOX196637 SYO196615:SYT196637 TIK196615:TIP196637 TSG196615:TSL196637 UCC196615:UCH196637 ULY196615:UMD196637 UVU196615:UVZ196637 VFQ196615:VFV196637 VPM196615:VPR196637 VZI196615:VZN196637 WJE196615:WJJ196637 WTA196615:WTF196637 B262151:G262173 GO262151:GT262173 QK262151:QP262173 AAG262151:AAL262173 AKC262151:AKH262173 ATY262151:AUD262173 BDU262151:BDZ262173 BNQ262151:BNV262173 BXM262151:BXR262173 CHI262151:CHN262173 CRE262151:CRJ262173 DBA262151:DBF262173 DKW262151:DLB262173 DUS262151:DUX262173 EEO262151:EET262173 EOK262151:EOP262173 EYG262151:EYL262173 FIC262151:FIH262173 FRY262151:FSD262173 GBU262151:GBZ262173 GLQ262151:GLV262173 GVM262151:GVR262173 HFI262151:HFN262173 HPE262151:HPJ262173 HZA262151:HZF262173 IIW262151:IJB262173 ISS262151:ISX262173 JCO262151:JCT262173 JMK262151:JMP262173 JWG262151:JWL262173 KGC262151:KGH262173 KPY262151:KQD262173 KZU262151:KZZ262173 LJQ262151:LJV262173 LTM262151:LTR262173 MDI262151:MDN262173 MNE262151:MNJ262173 MXA262151:MXF262173 NGW262151:NHB262173 NQS262151:NQX262173 OAO262151:OAT262173 OKK262151:OKP262173 OUG262151:OUL262173 PEC262151:PEH262173 PNY262151:POD262173 PXU262151:PXZ262173 QHQ262151:QHV262173 QRM262151:QRR262173 RBI262151:RBN262173 RLE262151:RLJ262173 RVA262151:RVF262173 SEW262151:SFB262173 SOS262151:SOX262173 SYO262151:SYT262173 TIK262151:TIP262173 TSG262151:TSL262173 UCC262151:UCH262173 ULY262151:UMD262173 UVU262151:UVZ262173 VFQ262151:VFV262173 VPM262151:VPR262173 VZI262151:VZN262173 WJE262151:WJJ262173 WTA262151:WTF262173 B327687:G327709 GO327687:GT327709 QK327687:QP327709 AAG327687:AAL327709 AKC327687:AKH327709 ATY327687:AUD327709 BDU327687:BDZ327709 BNQ327687:BNV327709 BXM327687:BXR327709 CHI327687:CHN327709 CRE327687:CRJ327709 DBA327687:DBF327709 DKW327687:DLB327709 DUS327687:DUX327709 EEO327687:EET327709 EOK327687:EOP327709 EYG327687:EYL327709 FIC327687:FIH327709 FRY327687:FSD327709 GBU327687:GBZ327709 GLQ327687:GLV327709 GVM327687:GVR327709 HFI327687:HFN327709 HPE327687:HPJ327709 HZA327687:HZF327709 IIW327687:IJB327709 ISS327687:ISX327709 JCO327687:JCT327709 JMK327687:JMP327709 JWG327687:JWL327709 KGC327687:KGH327709 KPY327687:KQD327709 KZU327687:KZZ327709 LJQ327687:LJV327709 LTM327687:LTR327709 MDI327687:MDN327709 MNE327687:MNJ327709 MXA327687:MXF327709 NGW327687:NHB327709 NQS327687:NQX327709 OAO327687:OAT327709 OKK327687:OKP327709 OUG327687:OUL327709 PEC327687:PEH327709 PNY327687:POD327709 PXU327687:PXZ327709 QHQ327687:QHV327709 QRM327687:QRR327709 RBI327687:RBN327709 RLE327687:RLJ327709 RVA327687:RVF327709 SEW327687:SFB327709 SOS327687:SOX327709 SYO327687:SYT327709 TIK327687:TIP327709 TSG327687:TSL327709 UCC327687:UCH327709 ULY327687:UMD327709 UVU327687:UVZ327709 VFQ327687:VFV327709 VPM327687:VPR327709 VZI327687:VZN327709 WJE327687:WJJ327709 WTA327687:WTF327709 B393223:G393245 GO393223:GT393245 QK393223:QP393245 AAG393223:AAL393245 AKC393223:AKH393245 ATY393223:AUD393245 BDU393223:BDZ393245 BNQ393223:BNV393245 BXM393223:BXR393245 CHI393223:CHN393245 CRE393223:CRJ393245 DBA393223:DBF393245 DKW393223:DLB393245 DUS393223:DUX393245 EEO393223:EET393245 EOK393223:EOP393245 EYG393223:EYL393245 FIC393223:FIH393245 FRY393223:FSD393245 GBU393223:GBZ393245 GLQ393223:GLV393245 GVM393223:GVR393245 HFI393223:HFN393245 HPE393223:HPJ393245 HZA393223:HZF393245 IIW393223:IJB393245 ISS393223:ISX393245 JCO393223:JCT393245 JMK393223:JMP393245 JWG393223:JWL393245 KGC393223:KGH393245 KPY393223:KQD393245 KZU393223:KZZ393245 LJQ393223:LJV393245 LTM393223:LTR393245 MDI393223:MDN393245 MNE393223:MNJ393245 MXA393223:MXF393245 NGW393223:NHB393245 NQS393223:NQX393245 OAO393223:OAT393245 OKK393223:OKP393245 OUG393223:OUL393245 PEC393223:PEH393245 PNY393223:POD393245 PXU393223:PXZ393245 QHQ393223:QHV393245 QRM393223:QRR393245 RBI393223:RBN393245 RLE393223:RLJ393245 RVA393223:RVF393245 SEW393223:SFB393245 SOS393223:SOX393245 SYO393223:SYT393245 TIK393223:TIP393245 TSG393223:TSL393245 UCC393223:UCH393245 ULY393223:UMD393245 UVU393223:UVZ393245 VFQ393223:VFV393245 VPM393223:VPR393245 VZI393223:VZN393245 WJE393223:WJJ393245 WTA393223:WTF393245 B458759:G458781 GO458759:GT458781 QK458759:QP458781 AAG458759:AAL458781 AKC458759:AKH458781 ATY458759:AUD458781 BDU458759:BDZ458781 BNQ458759:BNV458781 BXM458759:BXR458781 CHI458759:CHN458781 CRE458759:CRJ458781 DBA458759:DBF458781 DKW458759:DLB458781 DUS458759:DUX458781 EEO458759:EET458781 EOK458759:EOP458781 EYG458759:EYL458781 FIC458759:FIH458781 FRY458759:FSD458781 GBU458759:GBZ458781 GLQ458759:GLV458781 GVM458759:GVR458781 HFI458759:HFN458781 HPE458759:HPJ458781 HZA458759:HZF458781 IIW458759:IJB458781 ISS458759:ISX458781 JCO458759:JCT458781 JMK458759:JMP458781 JWG458759:JWL458781 KGC458759:KGH458781 KPY458759:KQD458781 KZU458759:KZZ458781 LJQ458759:LJV458781 LTM458759:LTR458781 MDI458759:MDN458781 MNE458759:MNJ458781 MXA458759:MXF458781 NGW458759:NHB458781 NQS458759:NQX458781 OAO458759:OAT458781 OKK458759:OKP458781 OUG458759:OUL458781 PEC458759:PEH458781 PNY458759:POD458781 PXU458759:PXZ458781 QHQ458759:QHV458781 QRM458759:QRR458781 RBI458759:RBN458781 RLE458759:RLJ458781 RVA458759:RVF458781 SEW458759:SFB458781 SOS458759:SOX458781 SYO458759:SYT458781 TIK458759:TIP458781 TSG458759:TSL458781 UCC458759:UCH458781 ULY458759:UMD458781 UVU458759:UVZ458781 VFQ458759:VFV458781 VPM458759:VPR458781 VZI458759:VZN458781 WJE458759:WJJ458781 WTA458759:WTF458781 B524295:G524317 GO524295:GT524317 QK524295:QP524317 AAG524295:AAL524317 AKC524295:AKH524317 ATY524295:AUD524317 BDU524295:BDZ524317 BNQ524295:BNV524317 BXM524295:BXR524317 CHI524295:CHN524317 CRE524295:CRJ524317 DBA524295:DBF524317 DKW524295:DLB524317 DUS524295:DUX524317 EEO524295:EET524317 EOK524295:EOP524317 EYG524295:EYL524317 FIC524295:FIH524317 FRY524295:FSD524317 GBU524295:GBZ524317 GLQ524295:GLV524317 GVM524295:GVR524317 HFI524295:HFN524317 HPE524295:HPJ524317 HZA524295:HZF524317 IIW524295:IJB524317 ISS524295:ISX524317 JCO524295:JCT524317 JMK524295:JMP524317 JWG524295:JWL524317 KGC524295:KGH524317 KPY524295:KQD524317 KZU524295:KZZ524317 LJQ524295:LJV524317 LTM524295:LTR524317 MDI524295:MDN524317 MNE524295:MNJ524317 MXA524295:MXF524317 NGW524295:NHB524317 NQS524295:NQX524317 OAO524295:OAT524317 OKK524295:OKP524317 OUG524295:OUL524317 PEC524295:PEH524317 PNY524295:POD524317 PXU524295:PXZ524317 QHQ524295:QHV524317 QRM524295:QRR524317 RBI524295:RBN524317 RLE524295:RLJ524317 RVA524295:RVF524317 SEW524295:SFB524317 SOS524295:SOX524317 SYO524295:SYT524317 TIK524295:TIP524317 TSG524295:TSL524317 UCC524295:UCH524317 ULY524295:UMD524317 UVU524295:UVZ524317 VFQ524295:VFV524317 VPM524295:VPR524317 VZI524295:VZN524317 WJE524295:WJJ524317 WTA524295:WTF524317 B589831:G589853 GO589831:GT589853 QK589831:QP589853 AAG589831:AAL589853 AKC589831:AKH589853 ATY589831:AUD589853 BDU589831:BDZ589853 BNQ589831:BNV589853 BXM589831:BXR589853 CHI589831:CHN589853 CRE589831:CRJ589853 DBA589831:DBF589853 DKW589831:DLB589853 DUS589831:DUX589853 EEO589831:EET589853 EOK589831:EOP589853 EYG589831:EYL589853 FIC589831:FIH589853 FRY589831:FSD589853 GBU589831:GBZ589853 GLQ589831:GLV589853 GVM589831:GVR589853 HFI589831:HFN589853 HPE589831:HPJ589853 HZA589831:HZF589853 IIW589831:IJB589853 ISS589831:ISX589853 JCO589831:JCT589853 JMK589831:JMP589853 JWG589831:JWL589853 KGC589831:KGH589853 KPY589831:KQD589853 KZU589831:KZZ589853 LJQ589831:LJV589853 LTM589831:LTR589853 MDI589831:MDN589853 MNE589831:MNJ589853 MXA589831:MXF589853 NGW589831:NHB589853 NQS589831:NQX589853 OAO589831:OAT589853 OKK589831:OKP589853 OUG589831:OUL589853 PEC589831:PEH589853 PNY589831:POD589853 PXU589831:PXZ589853 QHQ589831:QHV589853 QRM589831:QRR589853 RBI589831:RBN589853 RLE589831:RLJ589853 RVA589831:RVF589853 SEW589831:SFB589853 SOS589831:SOX589853 SYO589831:SYT589853 TIK589831:TIP589853 TSG589831:TSL589853 UCC589831:UCH589853 ULY589831:UMD589853 UVU589831:UVZ589853 VFQ589831:VFV589853 VPM589831:VPR589853 VZI589831:VZN589853 WJE589831:WJJ589853 WTA589831:WTF589853 B655367:G655389 GO655367:GT655389 QK655367:QP655389 AAG655367:AAL655389 AKC655367:AKH655389 ATY655367:AUD655389 BDU655367:BDZ655389 BNQ655367:BNV655389 BXM655367:BXR655389 CHI655367:CHN655389 CRE655367:CRJ655389 DBA655367:DBF655389 DKW655367:DLB655389 DUS655367:DUX655389 EEO655367:EET655389 EOK655367:EOP655389 EYG655367:EYL655389 FIC655367:FIH655389 FRY655367:FSD655389 GBU655367:GBZ655389 GLQ655367:GLV655389 GVM655367:GVR655389 HFI655367:HFN655389 HPE655367:HPJ655389 HZA655367:HZF655389 IIW655367:IJB655389 ISS655367:ISX655389 JCO655367:JCT655389 JMK655367:JMP655389 JWG655367:JWL655389 KGC655367:KGH655389 KPY655367:KQD655389 KZU655367:KZZ655389 LJQ655367:LJV655389 LTM655367:LTR655389 MDI655367:MDN655389 MNE655367:MNJ655389 MXA655367:MXF655389 NGW655367:NHB655389 NQS655367:NQX655389 OAO655367:OAT655389 OKK655367:OKP655389 OUG655367:OUL655389 PEC655367:PEH655389 PNY655367:POD655389 PXU655367:PXZ655389 QHQ655367:QHV655389 QRM655367:QRR655389 RBI655367:RBN655389 RLE655367:RLJ655389 RVA655367:RVF655389 SEW655367:SFB655389 SOS655367:SOX655389 SYO655367:SYT655389 TIK655367:TIP655389 TSG655367:TSL655389 UCC655367:UCH655389 ULY655367:UMD655389 UVU655367:UVZ655389 VFQ655367:VFV655389 VPM655367:VPR655389 VZI655367:VZN655389 WJE655367:WJJ655389 WTA655367:WTF655389 B720903:G720925 GO720903:GT720925 QK720903:QP720925 AAG720903:AAL720925 AKC720903:AKH720925 ATY720903:AUD720925 BDU720903:BDZ720925 BNQ720903:BNV720925 BXM720903:BXR720925 CHI720903:CHN720925 CRE720903:CRJ720925 DBA720903:DBF720925 DKW720903:DLB720925 DUS720903:DUX720925 EEO720903:EET720925 EOK720903:EOP720925 EYG720903:EYL720925 FIC720903:FIH720925 FRY720903:FSD720925 GBU720903:GBZ720925 GLQ720903:GLV720925 GVM720903:GVR720925 HFI720903:HFN720925 HPE720903:HPJ720925 HZA720903:HZF720925 IIW720903:IJB720925 ISS720903:ISX720925 JCO720903:JCT720925 JMK720903:JMP720925 JWG720903:JWL720925 KGC720903:KGH720925 KPY720903:KQD720925 KZU720903:KZZ720925 LJQ720903:LJV720925 LTM720903:LTR720925 MDI720903:MDN720925 MNE720903:MNJ720925 MXA720903:MXF720925 NGW720903:NHB720925 NQS720903:NQX720925 OAO720903:OAT720925 OKK720903:OKP720925 OUG720903:OUL720925 PEC720903:PEH720925 PNY720903:POD720925 PXU720903:PXZ720925 QHQ720903:QHV720925 QRM720903:QRR720925 RBI720903:RBN720925 RLE720903:RLJ720925 RVA720903:RVF720925 SEW720903:SFB720925 SOS720903:SOX720925 SYO720903:SYT720925 TIK720903:TIP720925 TSG720903:TSL720925 UCC720903:UCH720925 ULY720903:UMD720925 UVU720903:UVZ720925 VFQ720903:VFV720925 VPM720903:VPR720925 VZI720903:VZN720925 WJE720903:WJJ720925 WTA720903:WTF720925 B786439:G786461 GO786439:GT786461 QK786439:QP786461 AAG786439:AAL786461 AKC786439:AKH786461 ATY786439:AUD786461 BDU786439:BDZ786461 BNQ786439:BNV786461 BXM786439:BXR786461 CHI786439:CHN786461 CRE786439:CRJ786461 DBA786439:DBF786461 DKW786439:DLB786461 DUS786439:DUX786461 EEO786439:EET786461 EOK786439:EOP786461 EYG786439:EYL786461 FIC786439:FIH786461 FRY786439:FSD786461 GBU786439:GBZ786461 GLQ786439:GLV786461 GVM786439:GVR786461 HFI786439:HFN786461 HPE786439:HPJ786461 HZA786439:HZF786461 IIW786439:IJB786461 ISS786439:ISX786461 JCO786439:JCT786461 JMK786439:JMP786461 JWG786439:JWL786461 KGC786439:KGH786461 KPY786439:KQD786461 KZU786439:KZZ786461 LJQ786439:LJV786461 LTM786439:LTR786461 MDI786439:MDN786461 MNE786439:MNJ786461 MXA786439:MXF786461 NGW786439:NHB786461 NQS786439:NQX786461 OAO786439:OAT786461 OKK786439:OKP786461 OUG786439:OUL786461 PEC786439:PEH786461 PNY786439:POD786461 PXU786439:PXZ786461 QHQ786439:QHV786461 QRM786439:QRR786461 RBI786439:RBN786461 RLE786439:RLJ786461 RVA786439:RVF786461 SEW786439:SFB786461 SOS786439:SOX786461 SYO786439:SYT786461 TIK786439:TIP786461 TSG786439:TSL786461 UCC786439:UCH786461 ULY786439:UMD786461 UVU786439:UVZ786461 VFQ786439:VFV786461 VPM786439:VPR786461 VZI786439:VZN786461 WJE786439:WJJ786461 WTA786439:WTF786461 B851975:G851997 GO851975:GT851997 QK851975:QP851997 AAG851975:AAL851997 AKC851975:AKH851997 ATY851975:AUD851997 BDU851975:BDZ851997 BNQ851975:BNV851997 BXM851975:BXR851997 CHI851975:CHN851997 CRE851975:CRJ851997 DBA851975:DBF851997 DKW851975:DLB851997 DUS851975:DUX851997 EEO851975:EET851997 EOK851975:EOP851997 EYG851975:EYL851997 FIC851975:FIH851997 FRY851975:FSD851997 GBU851975:GBZ851997 GLQ851975:GLV851997 GVM851975:GVR851997 HFI851975:HFN851997 HPE851975:HPJ851997 HZA851975:HZF851997 IIW851975:IJB851997 ISS851975:ISX851997 JCO851975:JCT851997 JMK851975:JMP851997 JWG851975:JWL851997 KGC851975:KGH851997 KPY851975:KQD851997 KZU851975:KZZ851997 LJQ851975:LJV851997 LTM851975:LTR851997 MDI851975:MDN851997 MNE851975:MNJ851997 MXA851975:MXF851997 NGW851975:NHB851997 NQS851975:NQX851997 OAO851975:OAT851997 OKK851975:OKP851997 OUG851975:OUL851997 PEC851975:PEH851997 PNY851975:POD851997 PXU851975:PXZ851997 QHQ851975:QHV851997 QRM851975:QRR851997 RBI851975:RBN851997 RLE851975:RLJ851997 RVA851975:RVF851997 SEW851975:SFB851997 SOS851975:SOX851997 SYO851975:SYT851997 TIK851975:TIP851997 TSG851975:TSL851997 UCC851975:UCH851997 ULY851975:UMD851997 UVU851975:UVZ851997 VFQ851975:VFV851997 VPM851975:VPR851997 VZI851975:VZN851997 WJE851975:WJJ851997 WTA851975:WTF851997 B917511:G917533 GO917511:GT917533 QK917511:QP917533 AAG917511:AAL917533 AKC917511:AKH917533 ATY917511:AUD917533 BDU917511:BDZ917533 BNQ917511:BNV917533 BXM917511:BXR917533 CHI917511:CHN917533 CRE917511:CRJ917533 DBA917511:DBF917533 DKW917511:DLB917533 DUS917511:DUX917533 EEO917511:EET917533 EOK917511:EOP917533 EYG917511:EYL917533 FIC917511:FIH917533 FRY917511:FSD917533 GBU917511:GBZ917533 GLQ917511:GLV917533 GVM917511:GVR917533 HFI917511:HFN917533 HPE917511:HPJ917533 HZA917511:HZF917533 IIW917511:IJB917533 ISS917511:ISX917533 JCO917511:JCT917533 JMK917511:JMP917533 JWG917511:JWL917533 KGC917511:KGH917533 KPY917511:KQD917533 KZU917511:KZZ917533 LJQ917511:LJV917533 LTM917511:LTR917533 MDI917511:MDN917533 MNE917511:MNJ917533 MXA917511:MXF917533 NGW917511:NHB917533 NQS917511:NQX917533 OAO917511:OAT917533 OKK917511:OKP917533 OUG917511:OUL917533 PEC917511:PEH917533 PNY917511:POD917533 PXU917511:PXZ917533 QHQ917511:QHV917533 QRM917511:QRR917533 RBI917511:RBN917533 RLE917511:RLJ917533 RVA917511:RVF917533 SEW917511:SFB917533 SOS917511:SOX917533 SYO917511:SYT917533 TIK917511:TIP917533 TSG917511:TSL917533 UCC917511:UCH917533 ULY917511:UMD917533 UVU917511:UVZ917533 VFQ917511:VFV917533 VPM917511:VPR917533 VZI917511:VZN917533 WJE917511:WJJ917533 WTA917511:WTF917533 B983047:G983069 GO983047:GT983069 QK983047:QP983069 AAG983047:AAL983069 AKC983047:AKH983069 ATY983047:AUD983069 BDU983047:BDZ983069 BNQ983047:BNV983069 BXM983047:BXR983069 CHI983047:CHN983069 CRE983047:CRJ983069 DBA983047:DBF983069 DKW983047:DLB983069 DUS983047:DUX983069 EEO983047:EET983069 EOK983047:EOP983069 EYG983047:EYL983069 FIC983047:FIH983069 FRY983047:FSD983069 GBU983047:GBZ983069 GLQ983047:GLV983069 GVM983047:GVR983069 HFI983047:HFN983069 HPE983047:HPJ983069 HZA983047:HZF983069 IIW983047:IJB983069 ISS983047:ISX983069 JCO983047:JCT983069 JMK983047:JMP983069 JWG983047:JWL983069 KGC983047:KGH983069 KPY983047:KQD983069 KZU983047:KZZ983069 LJQ983047:LJV983069 LTM983047:LTR983069 MDI983047:MDN983069 MNE983047:MNJ983069 MXA983047:MXF983069 NGW983047:NHB983069 NQS983047:NQX983069 OAO983047:OAT983069 OKK983047:OKP983069 OUG983047:OUL983069 PEC983047:PEH983069 PNY983047:POD983069 PXU983047:PXZ983069 QHQ983047:QHV983069 QRM983047:QRR983069 RBI983047:RBN983069 RLE983047:RLJ983069 RVA983047:RVF983069 SEW983047:SFB983069 SOS983047:SOX983069 SYO983047:SYT983069 TIK983047:TIP983069 TSG983047:TSL983069 UCC983047:UCH983069 ULY983047:UMD983069 UVU983047:UVZ983069 VFQ983047:VFV983069 VPM983047:VPR983069 VZI983047:VZN983069 WJE983047:WJJ983069 B7:G29" xr:uid="{00000000-0002-0000-0C00-000000000000}">
      <formula1>-1.79769313486231E+100</formula1>
      <formula2>1.79769313486231E+100</formula2>
    </dataValidation>
    <dataValidation allowBlank="1" showInputMessage="1" showErrorMessage="1" prompt="Año 1 (c)" sqref="B5:F6 GO5:GS6 QK5:QO6 AAG5:AAK6 AKC5:AKG6 ATY5:AUC6 BDU5:BDY6 BNQ5:BNU6 BXM5:BXQ6 CHI5:CHM6 CRE5:CRI6 DBA5:DBE6 DKW5:DLA6 DUS5:DUW6 EEO5:EES6 EOK5:EOO6 EYG5:EYK6 FIC5:FIG6 FRY5:FSC6 GBU5:GBY6 GLQ5:GLU6 GVM5:GVQ6 HFI5:HFM6 HPE5:HPI6 HZA5:HZE6 IIW5:IJA6 ISS5:ISW6 JCO5:JCS6 JMK5:JMO6 JWG5:JWK6 KGC5:KGG6 KPY5:KQC6 KZU5:KZY6 LJQ5:LJU6 LTM5:LTQ6 MDI5:MDM6 MNE5:MNI6 MXA5:MXE6 NGW5:NHA6 NQS5:NQW6 OAO5:OAS6 OKK5:OKO6 OUG5:OUK6 PEC5:PEG6 PNY5:POC6 PXU5:PXY6 QHQ5:QHU6 QRM5:QRQ6 RBI5:RBM6 RLE5:RLI6 RVA5:RVE6 SEW5:SFA6 SOS5:SOW6 SYO5:SYS6 TIK5:TIO6 TSG5:TSK6 UCC5:UCG6 ULY5:UMC6 UVU5:UVY6 VFQ5:VFU6 VPM5:VPQ6 VZI5:VZM6 WJE5:WJI6 WTA5:WTE6 B65541:F65542 GO65541:GS65542 QK65541:QO65542 AAG65541:AAK65542 AKC65541:AKG65542 ATY65541:AUC65542 BDU65541:BDY65542 BNQ65541:BNU65542 BXM65541:BXQ65542 CHI65541:CHM65542 CRE65541:CRI65542 DBA65541:DBE65542 DKW65541:DLA65542 DUS65541:DUW65542 EEO65541:EES65542 EOK65541:EOO65542 EYG65541:EYK65542 FIC65541:FIG65542 FRY65541:FSC65542 GBU65541:GBY65542 GLQ65541:GLU65542 GVM65541:GVQ65542 HFI65541:HFM65542 HPE65541:HPI65542 HZA65541:HZE65542 IIW65541:IJA65542 ISS65541:ISW65542 JCO65541:JCS65542 JMK65541:JMO65542 JWG65541:JWK65542 KGC65541:KGG65542 KPY65541:KQC65542 KZU65541:KZY65542 LJQ65541:LJU65542 LTM65541:LTQ65542 MDI65541:MDM65542 MNE65541:MNI65542 MXA65541:MXE65542 NGW65541:NHA65542 NQS65541:NQW65542 OAO65541:OAS65542 OKK65541:OKO65542 OUG65541:OUK65542 PEC65541:PEG65542 PNY65541:POC65542 PXU65541:PXY65542 QHQ65541:QHU65542 QRM65541:QRQ65542 RBI65541:RBM65542 RLE65541:RLI65542 RVA65541:RVE65542 SEW65541:SFA65542 SOS65541:SOW65542 SYO65541:SYS65542 TIK65541:TIO65542 TSG65541:TSK65542 UCC65541:UCG65542 ULY65541:UMC65542 UVU65541:UVY65542 VFQ65541:VFU65542 VPM65541:VPQ65542 VZI65541:VZM65542 WJE65541:WJI65542 WTA65541:WTE65542 B131077:F131078 GO131077:GS131078 QK131077:QO131078 AAG131077:AAK131078 AKC131077:AKG131078 ATY131077:AUC131078 BDU131077:BDY131078 BNQ131077:BNU131078 BXM131077:BXQ131078 CHI131077:CHM131078 CRE131077:CRI131078 DBA131077:DBE131078 DKW131077:DLA131078 DUS131077:DUW131078 EEO131077:EES131078 EOK131077:EOO131078 EYG131077:EYK131078 FIC131077:FIG131078 FRY131077:FSC131078 GBU131077:GBY131078 GLQ131077:GLU131078 GVM131077:GVQ131078 HFI131077:HFM131078 HPE131077:HPI131078 HZA131077:HZE131078 IIW131077:IJA131078 ISS131077:ISW131078 JCO131077:JCS131078 JMK131077:JMO131078 JWG131077:JWK131078 KGC131077:KGG131078 KPY131077:KQC131078 KZU131077:KZY131078 LJQ131077:LJU131078 LTM131077:LTQ131078 MDI131077:MDM131078 MNE131077:MNI131078 MXA131077:MXE131078 NGW131077:NHA131078 NQS131077:NQW131078 OAO131077:OAS131078 OKK131077:OKO131078 OUG131077:OUK131078 PEC131077:PEG131078 PNY131077:POC131078 PXU131077:PXY131078 QHQ131077:QHU131078 QRM131077:QRQ131078 RBI131077:RBM131078 RLE131077:RLI131078 RVA131077:RVE131078 SEW131077:SFA131078 SOS131077:SOW131078 SYO131077:SYS131078 TIK131077:TIO131078 TSG131077:TSK131078 UCC131077:UCG131078 ULY131077:UMC131078 UVU131077:UVY131078 VFQ131077:VFU131078 VPM131077:VPQ131078 VZI131077:VZM131078 WJE131077:WJI131078 WTA131077:WTE131078 B196613:F196614 GO196613:GS196614 QK196613:QO196614 AAG196613:AAK196614 AKC196613:AKG196614 ATY196613:AUC196614 BDU196613:BDY196614 BNQ196613:BNU196614 BXM196613:BXQ196614 CHI196613:CHM196614 CRE196613:CRI196614 DBA196613:DBE196614 DKW196613:DLA196614 DUS196613:DUW196614 EEO196613:EES196614 EOK196613:EOO196614 EYG196613:EYK196614 FIC196613:FIG196614 FRY196613:FSC196614 GBU196613:GBY196614 GLQ196613:GLU196614 GVM196613:GVQ196614 HFI196613:HFM196614 HPE196613:HPI196614 HZA196613:HZE196614 IIW196613:IJA196614 ISS196613:ISW196614 JCO196613:JCS196614 JMK196613:JMO196614 JWG196613:JWK196614 KGC196613:KGG196614 KPY196613:KQC196614 KZU196613:KZY196614 LJQ196613:LJU196614 LTM196613:LTQ196614 MDI196613:MDM196614 MNE196613:MNI196614 MXA196613:MXE196614 NGW196613:NHA196614 NQS196613:NQW196614 OAO196613:OAS196614 OKK196613:OKO196614 OUG196613:OUK196614 PEC196613:PEG196614 PNY196613:POC196614 PXU196613:PXY196614 QHQ196613:QHU196614 QRM196613:QRQ196614 RBI196613:RBM196614 RLE196613:RLI196614 RVA196613:RVE196614 SEW196613:SFA196614 SOS196613:SOW196614 SYO196613:SYS196614 TIK196613:TIO196614 TSG196613:TSK196614 UCC196613:UCG196614 ULY196613:UMC196614 UVU196613:UVY196614 VFQ196613:VFU196614 VPM196613:VPQ196614 VZI196613:VZM196614 WJE196613:WJI196614 WTA196613:WTE196614 B262149:F262150 GO262149:GS262150 QK262149:QO262150 AAG262149:AAK262150 AKC262149:AKG262150 ATY262149:AUC262150 BDU262149:BDY262150 BNQ262149:BNU262150 BXM262149:BXQ262150 CHI262149:CHM262150 CRE262149:CRI262150 DBA262149:DBE262150 DKW262149:DLA262150 DUS262149:DUW262150 EEO262149:EES262150 EOK262149:EOO262150 EYG262149:EYK262150 FIC262149:FIG262150 FRY262149:FSC262150 GBU262149:GBY262150 GLQ262149:GLU262150 GVM262149:GVQ262150 HFI262149:HFM262150 HPE262149:HPI262150 HZA262149:HZE262150 IIW262149:IJA262150 ISS262149:ISW262150 JCO262149:JCS262150 JMK262149:JMO262150 JWG262149:JWK262150 KGC262149:KGG262150 KPY262149:KQC262150 KZU262149:KZY262150 LJQ262149:LJU262150 LTM262149:LTQ262150 MDI262149:MDM262150 MNE262149:MNI262150 MXA262149:MXE262150 NGW262149:NHA262150 NQS262149:NQW262150 OAO262149:OAS262150 OKK262149:OKO262150 OUG262149:OUK262150 PEC262149:PEG262150 PNY262149:POC262150 PXU262149:PXY262150 QHQ262149:QHU262150 QRM262149:QRQ262150 RBI262149:RBM262150 RLE262149:RLI262150 RVA262149:RVE262150 SEW262149:SFA262150 SOS262149:SOW262150 SYO262149:SYS262150 TIK262149:TIO262150 TSG262149:TSK262150 UCC262149:UCG262150 ULY262149:UMC262150 UVU262149:UVY262150 VFQ262149:VFU262150 VPM262149:VPQ262150 VZI262149:VZM262150 WJE262149:WJI262150 WTA262149:WTE262150 B327685:F327686 GO327685:GS327686 QK327685:QO327686 AAG327685:AAK327686 AKC327685:AKG327686 ATY327685:AUC327686 BDU327685:BDY327686 BNQ327685:BNU327686 BXM327685:BXQ327686 CHI327685:CHM327686 CRE327685:CRI327686 DBA327685:DBE327686 DKW327685:DLA327686 DUS327685:DUW327686 EEO327685:EES327686 EOK327685:EOO327686 EYG327685:EYK327686 FIC327685:FIG327686 FRY327685:FSC327686 GBU327685:GBY327686 GLQ327685:GLU327686 GVM327685:GVQ327686 HFI327685:HFM327686 HPE327685:HPI327686 HZA327685:HZE327686 IIW327685:IJA327686 ISS327685:ISW327686 JCO327685:JCS327686 JMK327685:JMO327686 JWG327685:JWK327686 KGC327685:KGG327686 KPY327685:KQC327686 KZU327685:KZY327686 LJQ327685:LJU327686 LTM327685:LTQ327686 MDI327685:MDM327686 MNE327685:MNI327686 MXA327685:MXE327686 NGW327685:NHA327686 NQS327685:NQW327686 OAO327685:OAS327686 OKK327685:OKO327686 OUG327685:OUK327686 PEC327685:PEG327686 PNY327685:POC327686 PXU327685:PXY327686 QHQ327685:QHU327686 QRM327685:QRQ327686 RBI327685:RBM327686 RLE327685:RLI327686 RVA327685:RVE327686 SEW327685:SFA327686 SOS327685:SOW327686 SYO327685:SYS327686 TIK327685:TIO327686 TSG327685:TSK327686 UCC327685:UCG327686 ULY327685:UMC327686 UVU327685:UVY327686 VFQ327685:VFU327686 VPM327685:VPQ327686 VZI327685:VZM327686 WJE327685:WJI327686 WTA327685:WTE327686 B393221:F393222 GO393221:GS393222 QK393221:QO393222 AAG393221:AAK393222 AKC393221:AKG393222 ATY393221:AUC393222 BDU393221:BDY393222 BNQ393221:BNU393222 BXM393221:BXQ393222 CHI393221:CHM393222 CRE393221:CRI393222 DBA393221:DBE393222 DKW393221:DLA393222 DUS393221:DUW393222 EEO393221:EES393222 EOK393221:EOO393222 EYG393221:EYK393222 FIC393221:FIG393222 FRY393221:FSC393222 GBU393221:GBY393222 GLQ393221:GLU393222 GVM393221:GVQ393222 HFI393221:HFM393222 HPE393221:HPI393222 HZA393221:HZE393222 IIW393221:IJA393222 ISS393221:ISW393222 JCO393221:JCS393222 JMK393221:JMO393222 JWG393221:JWK393222 KGC393221:KGG393222 KPY393221:KQC393222 KZU393221:KZY393222 LJQ393221:LJU393222 LTM393221:LTQ393222 MDI393221:MDM393222 MNE393221:MNI393222 MXA393221:MXE393222 NGW393221:NHA393222 NQS393221:NQW393222 OAO393221:OAS393222 OKK393221:OKO393222 OUG393221:OUK393222 PEC393221:PEG393222 PNY393221:POC393222 PXU393221:PXY393222 QHQ393221:QHU393222 QRM393221:QRQ393222 RBI393221:RBM393222 RLE393221:RLI393222 RVA393221:RVE393222 SEW393221:SFA393222 SOS393221:SOW393222 SYO393221:SYS393222 TIK393221:TIO393222 TSG393221:TSK393222 UCC393221:UCG393222 ULY393221:UMC393222 UVU393221:UVY393222 VFQ393221:VFU393222 VPM393221:VPQ393222 VZI393221:VZM393222 WJE393221:WJI393222 WTA393221:WTE393222 B458757:F458758 GO458757:GS458758 QK458757:QO458758 AAG458757:AAK458758 AKC458757:AKG458758 ATY458757:AUC458758 BDU458757:BDY458758 BNQ458757:BNU458758 BXM458757:BXQ458758 CHI458757:CHM458758 CRE458757:CRI458758 DBA458757:DBE458758 DKW458757:DLA458758 DUS458757:DUW458758 EEO458757:EES458758 EOK458757:EOO458758 EYG458757:EYK458758 FIC458757:FIG458758 FRY458757:FSC458758 GBU458757:GBY458758 GLQ458757:GLU458758 GVM458757:GVQ458758 HFI458757:HFM458758 HPE458757:HPI458758 HZA458757:HZE458758 IIW458757:IJA458758 ISS458757:ISW458758 JCO458757:JCS458758 JMK458757:JMO458758 JWG458757:JWK458758 KGC458757:KGG458758 KPY458757:KQC458758 KZU458757:KZY458758 LJQ458757:LJU458758 LTM458757:LTQ458758 MDI458757:MDM458758 MNE458757:MNI458758 MXA458757:MXE458758 NGW458757:NHA458758 NQS458757:NQW458758 OAO458757:OAS458758 OKK458757:OKO458758 OUG458757:OUK458758 PEC458757:PEG458758 PNY458757:POC458758 PXU458757:PXY458758 QHQ458757:QHU458758 QRM458757:QRQ458758 RBI458757:RBM458758 RLE458757:RLI458758 RVA458757:RVE458758 SEW458757:SFA458758 SOS458757:SOW458758 SYO458757:SYS458758 TIK458757:TIO458758 TSG458757:TSK458758 UCC458757:UCG458758 ULY458757:UMC458758 UVU458757:UVY458758 VFQ458757:VFU458758 VPM458757:VPQ458758 VZI458757:VZM458758 WJE458757:WJI458758 WTA458757:WTE458758 B524293:F524294 GO524293:GS524294 QK524293:QO524294 AAG524293:AAK524294 AKC524293:AKG524294 ATY524293:AUC524294 BDU524293:BDY524294 BNQ524293:BNU524294 BXM524293:BXQ524294 CHI524293:CHM524294 CRE524293:CRI524294 DBA524293:DBE524294 DKW524293:DLA524294 DUS524293:DUW524294 EEO524293:EES524294 EOK524293:EOO524294 EYG524293:EYK524294 FIC524293:FIG524294 FRY524293:FSC524294 GBU524293:GBY524294 GLQ524293:GLU524294 GVM524293:GVQ524294 HFI524293:HFM524294 HPE524293:HPI524294 HZA524293:HZE524294 IIW524293:IJA524294 ISS524293:ISW524294 JCO524293:JCS524294 JMK524293:JMO524294 JWG524293:JWK524294 KGC524293:KGG524294 KPY524293:KQC524294 KZU524293:KZY524294 LJQ524293:LJU524294 LTM524293:LTQ524294 MDI524293:MDM524294 MNE524293:MNI524294 MXA524293:MXE524294 NGW524293:NHA524294 NQS524293:NQW524294 OAO524293:OAS524294 OKK524293:OKO524294 OUG524293:OUK524294 PEC524293:PEG524294 PNY524293:POC524294 PXU524293:PXY524294 QHQ524293:QHU524294 QRM524293:QRQ524294 RBI524293:RBM524294 RLE524293:RLI524294 RVA524293:RVE524294 SEW524293:SFA524294 SOS524293:SOW524294 SYO524293:SYS524294 TIK524293:TIO524294 TSG524293:TSK524294 UCC524293:UCG524294 ULY524293:UMC524294 UVU524293:UVY524294 VFQ524293:VFU524294 VPM524293:VPQ524294 VZI524293:VZM524294 WJE524293:WJI524294 WTA524293:WTE524294 B589829:F589830 GO589829:GS589830 QK589829:QO589830 AAG589829:AAK589830 AKC589829:AKG589830 ATY589829:AUC589830 BDU589829:BDY589830 BNQ589829:BNU589830 BXM589829:BXQ589830 CHI589829:CHM589830 CRE589829:CRI589830 DBA589829:DBE589830 DKW589829:DLA589830 DUS589829:DUW589830 EEO589829:EES589830 EOK589829:EOO589830 EYG589829:EYK589830 FIC589829:FIG589830 FRY589829:FSC589830 GBU589829:GBY589830 GLQ589829:GLU589830 GVM589829:GVQ589830 HFI589829:HFM589830 HPE589829:HPI589830 HZA589829:HZE589830 IIW589829:IJA589830 ISS589829:ISW589830 JCO589829:JCS589830 JMK589829:JMO589830 JWG589829:JWK589830 KGC589829:KGG589830 KPY589829:KQC589830 KZU589829:KZY589830 LJQ589829:LJU589830 LTM589829:LTQ589830 MDI589829:MDM589830 MNE589829:MNI589830 MXA589829:MXE589830 NGW589829:NHA589830 NQS589829:NQW589830 OAO589829:OAS589830 OKK589829:OKO589830 OUG589829:OUK589830 PEC589829:PEG589830 PNY589829:POC589830 PXU589829:PXY589830 QHQ589829:QHU589830 QRM589829:QRQ589830 RBI589829:RBM589830 RLE589829:RLI589830 RVA589829:RVE589830 SEW589829:SFA589830 SOS589829:SOW589830 SYO589829:SYS589830 TIK589829:TIO589830 TSG589829:TSK589830 UCC589829:UCG589830 ULY589829:UMC589830 UVU589829:UVY589830 VFQ589829:VFU589830 VPM589829:VPQ589830 VZI589829:VZM589830 WJE589829:WJI589830 WTA589829:WTE589830 B655365:F655366 GO655365:GS655366 QK655365:QO655366 AAG655365:AAK655366 AKC655365:AKG655366 ATY655365:AUC655366 BDU655365:BDY655366 BNQ655365:BNU655366 BXM655365:BXQ655366 CHI655365:CHM655366 CRE655365:CRI655366 DBA655365:DBE655366 DKW655365:DLA655366 DUS655365:DUW655366 EEO655365:EES655366 EOK655365:EOO655366 EYG655365:EYK655366 FIC655365:FIG655366 FRY655365:FSC655366 GBU655365:GBY655366 GLQ655365:GLU655366 GVM655365:GVQ655366 HFI655365:HFM655366 HPE655365:HPI655366 HZA655365:HZE655366 IIW655365:IJA655366 ISS655365:ISW655366 JCO655365:JCS655366 JMK655365:JMO655366 JWG655365:JWK655366 KGC655365:KGG655366 KPY655365:KQC655366 KZU655365:KZY655366 LJQ655365:LJU655366 LTM655365:LTQ655366 MDI655365:MDM655366 MNE655365:MNI655366 MXA655365:MXE655366 NGW655365:NHA655366 NQS655365:NQW655366 OAO655365:OAS655366 OKK655365:OKO655366 OUG655365:OUK655366 PEC655365:PEG655366 PNY655365:POC655366 PXU655365:PXY655366 QHQ655365:QHU655366 QRM655365:QRQ655366 RBI655365:RBM655366 RLE655365:RLI655366 RVA655365:RVE655366 SEW655365:SFA655366 SOS655365:SOW655366 SYO655365:SYS655366 TIK655365:TIO655366 TSG655365:TSK655366 UCC655365:UCG655366 ULY655365:UMC655366 UVU655365:UVY655366 VFQ655365:VFU655366 VPM655365:VPQ655366 VZI655365:VZM655366 WJE655365:WJI655366 WTA655365:WTE655366 B720901:F720902 GO720901:GS720902 QK720901:QO720902 AAG720901:AAK720902 AKC720901:AKG720902 ATY720901:AUC720902 BDU720901:BDY720902 BNQ720901:BNU720902 BXM720901:BXQ720902 CHI720901:CHM720902 CRE720901:CRI720902 DBA720901:DBE720902 DKW720901:DLA720902 DUS720901:DUW720902 EEO720901:EES720902 EOK720901:EOO720902 EYG720901:EYK720902 FIC720901:FIG720902 FRY720901:FSC720902 GBU720901:GBY720902 GLQ720901:GLU720902 GVM720901:GVQ720902 HFI720901:HFM720902 HPE720901:HPI720902 HZA720901:HZE720902 IIW720901:IJA720902 ISS720901:ISW720902 JCO720901:JCS720902 JMK720901:JMO720902 JWG720901:JWK720902 KGC720901:KGG720902 KPY720901:KQC720902 KZU720901:KZY720902 LJQ720901:LJU720902 LTM720901:LTQ720902 MDI720901:MDM720902 MNE720901:MNI720902 MXA720901:MXE720902 NGW720901:NHA720902 NQS720901:NQW720902 OAO720901:OAS720902 OKK720901:OKO720902 OUG720901:OUK720902 PEC720901:PEG720902 PNY720901:POC720902 PXU720901:PXY720902 QHQ720901:QHU720902 QRM720901:QRQ720902 RBI720901:RBM720902 RLE720901:RLI720902 RVA720901:RVE720902 SEW720901:SFA720902 SOS720901:SOW720902 SYO720901:SYS720902 TIK720901:TIO720902 TSG720901:TSK720902 UCC720901:UCG720902 ULY720901:UMC720902 UVU720901:UVY720902 VFQ720901:VFU720902 VPM720901:VPQ720902 VZI720901:VZM720902 WJE720901:WJI720902 WTA720901:WTE720902 B786437:F786438 GO786437:GS786438 QK786437:QO786438 AAG786437:AAK786438 AKC786437:AKG786438 ATY786437:AUC786438 BDU786437:BDY786438 BNQ786437:BNU786438 BXM786437:BXQ786438 CHI786437:CHM786438 CRE786437:CRI786438 DBA786437:DBE786438 DKW786437:DLA786438 DUS786437:DUW786438 EEO786437:EES786438 EOK786437:EOO786438 EYG786437:EYK786438 FIC786437:FIG786438 FRY786437:FSC786438 GBU786437:GBY786438 GLQ786437:GLU786438 GVM786437:GVQ786438 HFI786437:HFM786438 HPE786437:HPI786438 HZA786437:HZE786438 IIW786437:IJA786438 ISS786437:ISW786438 JCO786437:JCS786438 JMK786437:JMO786438 JWG786437:JWK786438 KGC786437:KGG786438 KPY786437:KQC786438 KZU786437:KZY786438 LJQ786437:LJU786438 LTM786437:LTQ786438 MDI786437:MDM786438 MNE786437:MNI786438 MXA786437:MXE786438 NGW786437:NHA786438 NQS786437:NQW786438 OAO786437:OAS786438 OKK786437:OKO786438 OUG786437:OUK786438 PEC786437:PEG786438 PNY786437:POC786438 PXU786437:PXY786438 QHQ786437:QHU786438 QRM786437:QRQ786438 RBI786437:RBM786438 RLE786437:RLI786438 RVA786437:RVE786438 SEW786437:SFA786438 SOS786437:SOW786438 SYO786437:SYS786438 TIK786437:TIO786438 TSG786437:TSK786438 UCC786437:UCG786438 ULY786437:UMC786438 UVU786437:UVY786438 VFQ786437:VFU786438 VPM786437:VPQ786438 VZI786437:VZM786438 WJE786437:WJI786438 WTA786437:WTE786438 B851973:F851974 GO851973:GS851974 QK851973:QO851974 AAG851973:AAK851974 AKC851973:AKG851974 ATY851973:AUC851974 BDU851973:BDY851974 BNQ851973:BNU851974 BXM851973:BXQ851974 CHI851973:CHM851974 CRE851973:CRI851974 DBA851973:DBE851974 DKW851973:DLA851974 DUS851973:DUW851974 EEO851973:EES851974 EOK851973:EOO851974 EYG851973:EYK851974 FIC851973:FIG851974 FRY851973:FSC851974 GBU851973:GBY851974 GLQ851973:GLU851974 GVM851973:GVQ851974 HFI851973:HFM851974 HPE851973:HPI851974 HZA851973:HZE851974 IIW851973:IJA851974 ISS851973:ISW851974 JCO851973:JCS851974 JMK851973:JMO851974 JWG851973:JWK851974 KGC851973:KGG851974 KPY851973:KQC851974 KZU851973:KZY851974 LJQ851973:LJU851974 LTM851973:LTQ851974 MDI851973:MDM851974 MNE851973:MNI851974 MXA851973:MXE851974 NGW851973:NHA851974 NQS851973:NQW851974 OAO851973:OAS851974 OKK851973:OKO851974 OUG851973:OUK851974 PEC851973:PEG851974 PNY851973:POC851974 PXU851973:PXY851974 QHQ851973:QHU851974 QRM851973:QRQ851974 RBI851973:RBM851974 RLE851973:RLI851974 RVA851973:RVE851974 SEW851973:SFA851974 SOS851973:SOW851974 SYO851973:SYS851974 TIK851973:TIO851974 TSG851973:TSK851974 UCC851973:UCG851974 ULY851973:UMC851974 UVU851973:UVY851974 VFQ851973:VFU851974 VPM851973:VPQ851974 VZI851973:VZM851974 WJE851973:WJI851974 WTA851973:WTE851974 B917509:F917510 GO917509:GS917510 QK917509:QO917510 AAG917509:AAK917510 AKC917509:AKG917510 ATY917509:AUC917510 BDU917509:BDY917510 BNQ917509:BNU917510 BXM917509:BXQ917510 CHI917509:CHM917510 CRE917509:CRI917510 DBA917509:DBE917510 DKW917509:DLA917510 DUS917509:DUW917510 EEO917509:EES917510 EOK917509:EOO917510 EYG917509:EYK917510 FIC917509:FIG917510 FRY917509:FSC917510 GBU917509:GBY917510 GLQ917509:GLU917510 GVM917509:GVQ917510 HFI917509:HFM917510 HPE917509:HPI917510 HZA917509:HZE917510 IIW917509:IJA917510 ISS917509:ISW917510 JCO917509:JCS917510 JMK917509:JMO917510 JWG917509:JWK917510 KGC917509:KGG917510 KPY917509:KQC917510 KZU917509:KZY917510 LJQ917509:LJU917510 LTM917509:LTQ917510 MDI917509:MDM917510 MNE917509:MNI917510 MXA917509:MXE917510 NGW917509:NHA917510 NQS917509:NQW917510 OAO917509:OAS917510 OKK917509:OKO917510 OUG917509:OUK917510 PEC917509:PEG917510 PNY917509:POC917510 PXU917509:PXY917510 QHQ917509:QHU917510 QRM917509:QRQ917510 RBI917509:RBM917510 RLE917509:RLI917510 RVA917509:RVE917510 SEW917509:SFA917510 SOS917509:SOW917510 SYO917509:SYS917510 TIK917509:TIO917510 TSG917509:TSK917510 UCC917509:UCG917510 ULY917509:UMC917510 UVU917509:UVY917510 VFQ917509:VFU917510 VPM917509:VPQ917510 VZI917509:VZM917510 WJE917509:WJI917510 WTA917509:WTE917510 B983045:F983046 GO983045:GS983046 QK983045:QO983046 AAG983045:AAK983046 AKC983045:AKG983046 ATY983045:AUC983046 BDU983045:BDY983046 BNQ983045:BNU983046 BXM983045:BXQ983046 CHI983045:CHM983046 CRE983045:CRI983046 DBA983045:DBE983046 DKW983045:DLA983046 DUS983045:DUW983046 EEO983045:EES983046 EOK983045:EOO983046 EYG983045:EYK983046 FIC983045:FIG983046 FRY983045:FSC983046 GBU983045:GBY983046 GLQ983045:GLU983046 GVM983045:GVQ983046 HFI983045:HFM983046 HPE983045:HPI983046 HZA983045:HZE983046 IIW983045:IJA983046 ISS983045:ISW983046 JCO983045:JCS983046 JMK983045:JMO983046 JWG983045:JWK983046 KGC983045:KGG983046 KPY983045:KQC983046 KZU983045:KZY983046 LJQ983045:LJU983046 LTM983045:LTQ983046 MDI983045:MDM983046 MNE983045:MNI983046 MXA983045:MXE983046 NGW983045:NHA983046 NQS983045:NQW983046 OAO983045:OAS983046 OKK983045:OKO983046 OUG983045:OUK983046 PEC983045:PEG983046 PNY983045:POC983046 PXU983045:PXY983046 QHQ983045:QHU983046 QRM983045:QRQ983046 RBI983045:RBM983046 RLE983045:RLI983046 RVA983045:RVE983046 SEW983045:SFA983046 SOS983045:SOW983046 SYO983045:SYS983046 TIK983045:TIO983046 TSG983045:TSK983046 UCC983045:UCG983046 ULY983045:UMC983046 UVU983045:UVY983046 VFQ983045:VFU983046 VPM983045:VPQ983046 VZI983045:VZM983046 WJE983045:WJI983046 WTA983045:WTE983046" xr:uid="{00000000-0002-0000-0C00-000001000000}"/>
  </dataValidations>
  <pageMargins left="0.70866141732283472" right="0" top="0.94488188976377963" bottom="0.74803149606299213" header="0.31496062992125984" footer="0.31496062992125984"/>
  <pageSetup paperSize="9" scale="65" orientation="landscape" r:id="rId1"/>
  <ignoredErrors>
    <ignoredError sqref="B7:F7 B17:G17 B28:G30 B18:F1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67"/>
  <sheetViews>
    <sheetView showGridLines="0" tabSelected="1" topLeftCell="A45" zoomScaleNormal="100" workbookViewId="0">
      <selection sqref="A1:F67"/>
    </sheetView>
  </sheetViews>
  <sheetFormatPr baseColWidth="10" defaultColWidth="65" defaultRowHeight="20.100000000000001" customHeight="1" x14ac:dyDescent="0.25"/>
  <cols>
    <col min="1" max="1" width="60.5703125" style="59" customWidth="1"/>
    <col min="2" max="2" width="23.5703125" style="59" customWidth="1"/>
    <col min="3" max="3" width="18.42578125" style="59" customWidth="1"/>
    <col min="4" max="4" width="17.42578125" style="59" customWidth="1"/>
    <col min="5" max="5" width="19.7109375" style="59" customWidth="1"/>
    <col min="6" max="6" width="23.140625" style="59" bestFit="1" customWidth="1"/>
    <col min="7" max="211" width="65" style="59"/>
    <col min="212" max="212" width="60.5703125" style="59" customWidth="1"/>
    <col min="213" max="213" width="23.5703125" style="59" customWidth="1"/>
    <col min="214" max="214" width="18.42578125" style="59" customWidth="1"/>
    <col min="215" max="215" width="17.42578125" style="59" customWidth="1"/>
    <col min="216" max="216" width="19.7109375" style="59" customWidth="1"/>
    <col min="217" max="217" width="19.140625" style="59" customWidth="1"/>
    <col min="218" max="218" width="37.28515625" style="59" bestFit="1" customWidth="1"/>
    <col min="219" max="467" width="65" style="59"/>
    <col min="468" max="468" width="60.5703125" style="59" customWidth="1"/>
    <col min="469" max="469" width="23.5703125" style="59" customWidth="1"/>
    <col min="470" max="470" width="18.42578125" style="59" customWidth="1"/>
    <col min="471" max="471" width="17.42578125" style="59" customWidth="1"/>
    <col min="472" max="472" width="19.7109375" style="59" customWidth="1"/>
    <col min="473" max="473" width="19.140625" style="59" customWidth="1"/>
    <col min="474" max="474" width="37.28515625" style="59" bestFit="1" customWidth="1"/>
    <col min="475" max="723" width="65" style="59"/>
    <col min="724" max="724" width="60.5703125" style="59" customWidth="1"/>
    <col min="725" max="725" width="23.5703125" style="59" customWidth="1"/>
    <col min="726" max="726" width="18.42578125" style="59" customWidth="1"/>
    <col min="727" max="727" width="17.42578125" style="59" customWidth="1"/>
    <col min="728" max="728" width="19.7109375" style="59" customWidth="1"/>
    <col min="729" max="729" width="19.140625" style="59" customWidth="1"/>
    <col min="730" max="730" width="37.28515625" style="59" bestFit="1" customWidth="1"/>
    <col min="731" max="979" width="65" style="59"/>
    <col min="980" max="980" width="60.5703125" style="59" customWidth="1"/>
    <col min="981" max="981" width="23.5703125" style="59" customWidth="1"/>
    <col min="982" max="982" width="18.42578125" style="59" customWidth="1"/>
    <col min="983" max="983" width="17.42578125" style="59" customWidth="1"/>
    <col min="984" max="984" width="19.7109375" style="59" customWidth="1"/>
    <col min="985" max="985" width="19.140625" style="59" customWidth="1"/>
    <col min="986" max="986" width="37.28515625" style="59" bestFit="1" customWidth="1"/>
    <col min="987" max="1235" width="65" style="59"/>
    <col min="1236" max="1236" width="60.5703125" style="59" customWidth="1"/>
    <col min="1237" max="1237" width="23.5703125" style="59" customWidth="1"/>
    <col min="1238" max="1238" width="18.42578125" style="59" customWidth="1"/>
    <col min="1239" max="1239" width="17.42578125" style="59" customWidth="1"/>
    <col min="1240" max="1240" width="19.7109375" style="59" customWidth="1"/>
    <col min="1241" max="1241" width="19.140625" style="59" customWidth="1"/>
    <col min="1242" max="1242" width="37.28515625" style="59" bestFit="1" customWidth="1"/>
    <col min="1243" max="1491" width="65" style="59"/>
    <col min="1492" max="1492" width="60.5703125" style="59" customWidth="1"/>
    <col min="1493" max="1493" width="23.5703125" style="59" customWidth="1"/>
    <col min="1494" max="1494" width="18.42578125" style="59" customWidth="1"/>
    <col min="1495" max="1495" width="17.42578125" style="59" customWidth="1"/>
    <col min="1496" max="1496" width="19.7109375" style="59" customWidth="1"/>
    <col min="1497" max="1497" width="19.140625" style="59" customWidth="1"/>
    <col min="1498" max="1498" width="37.28515625" style="59" bestFit="1" customWidth="1"/>
    <col min="1499" max="1747" width="65" style="59"/>
    <col min="1748" max="1748" width="60.5703125" style="59" customWidth="1"/>
    <col min="1749" max="1749" width="23.5703125" style="59" customWidth="1"/>
    <col min="1750" max="1750" width="18.42578125" style="59" customWidth="1"/>
    <col min="1751" max="1751" width="17.42578125" style="59" customWidth="1"/>
    <col min="1752" max="1752" width="19.7109375" style="59" customWidth="1"/>
    <col min="1753" max="1753" width="19.140625" style="59" customWidth="1"/>
    <col min="1754" max="1754" width="37.28515625" style="59" bestFit="1" customWidth="1"/>
    <col min="1755" max="2003" width="65" style="59"/>
    <col min="2004" max="2004" width="60.5703125" style="59" customWidth="1"/>
    <col min="2005" max="2005" width="23.5703125" style="59" customWidth="1"/>
    <col min="2006" max="2006" width="18.42578125" style="59" customWidth="1"/>
    <col min="2007" max="2007" width="17.42578125" style="59" customWidth="1"/>
    <col min="2008" max="2008" width="19.7109375" style="59" customWidth="1"/>
    <col min="2009" max="2009" width="19.140625" style="59" customWidth="1"/>
    <col min="2010" max="2010" width="37.28515625" style="59" bestFit="1" customWidth="1"/>
    <col min="2011" max="2259" width="65" style="59"/>
    <col min="2260" max="2260" width="60.5703125" style="59" customWidth="1"/>
    <col min="2261" max="2261" width="23.5703125" style="59" customWidth="1"/>
    <col min="2262" max="2262" width="18.42578125" style="59" customWidth="1"/>
    <col min="2263" max="2263" width="17.42578125" style="59" customWidth="1"/>
    <col min="2264" max="2264" width="19.7109375" style="59" customWidth="1"/>
    <col min="2265" max="2265" width="19.140625" style="59" customWidth="1"/>
    <col min="2266" max="2266" width="37.28515625" style="59" bestFit="1" customWidth="1"/>
    <col min="2267" max="2515" width="65" style="59"/>
    <col min="2516" max="2516" width="60.5703125" style="59" customWidth="1"/>
    <col min="2517" max="2517" width="23.5703125" style="59" customWidth="1"/>
    <col min="2518" max="2518" width="18.42578125" style="59" customWidth="1"/>
    <col min="2519" max="2519" width="17.42578125" style="59" customWidth="1"/>
    <col min="2520" max="2520" width="19.7109375" style="59" customWidth="1"/>
    <col min="2521" max="2521" width="19.140625" style="59" customWidth="1"/>
    <col min="2522" max="2522" width="37.28515625" style="59" bestFit="1" customWidth="1"/>
    <col min="2523" max="2771" width="65" style="59"/>
    <col min="2772" max="2772" width="60.5703125" style="59" customWidth="1"/>
    <col min="2773" max="2773" width="23.5703125" style="59" customWidth="1"/>
    <col min="2774" max="2774" width="18.42578125" style="59" customWidth="1"/>
    <col min="2775" max="2775" width="17.42578125" style="59" customWidth="1"/>
    <col min="2776" max="2776" width="19.7109375" style="59" customWidth="1"/>
    <col min="2777" max="2777" width="19.140625" style="59" customWidth="1"/>
    <col min="2778" max="2778" width="37.28515625" style="59" bestFit="1" customWidth="1"/>
    <col min="2779" max="3027" width="65" style="59"/>
    <col min="3028" max="3028" width="60.5703125" style="59" customWidth="1"/>
    <col min="3029" max="3029" width="23.5703125" style="59" customWidth="1"/>
    <col min="3030" max="3030" width="18.42578125" style="59" customWidth="1"/>
    <col min="3031" max="3031" width="17.42578125" style="59" customWidth="1"/>
    <col min="3032" max="3032" width="19.7109375" style="59" customWidth="1"/>
    <col min="3033" max="3033" width="19.140625" style="59" customWidth="1"/>
    <col min="3034" max="3034" width="37.28515625" style="59" bestFit="1" customWidth="1"/>
    <col min="3035" max="3283" width="65" style="59"/>
    <col min="3284" max="3284" width="60.5703125" style="59" customWidth="1"/>
    <col min="3285" max="3285" width="23.5703125" style="59" customWidth="1"/>
    <col min="3286" max="3286" width="18.42578125" style="59" customWidth="1"/>
    <col min="3287" max="3287" width="17.42578125" style="59" customWidth="1"/>
    <col min="3288" max="3288" width="19.7109375" style="59" customWidth="1"/>
    <col min="3289" max="3289" width="19.140625" style="59" customWidth="1"/>
    <col min="3290" max="3290" width="37.28515625" style="59" bestFit="1" customWidth="1"/>
    <col min="3291" max="3539" width="65" style="59"/>
    <col min="3540" max="3540" width="60.5703125" style="59" customWidth="1"/>
    <col min="3541" max="3541" width="23.5703125" style="59" customWidth="1"/>
    <col min="3542" max="3542" width="18.42578125" style="59" customWidth="1"/>
    <col min="3543" max="3543" width="17.42578125" style="59" customWidth="1"/>
    <col min="3544" max="3544" width="19.7109375" style="59" customWidth="1"/>
    <col min="3545" max="3545" width="19.140625" style="59" customWidth="1"/>
    <col min="3546" max="3546" width="37.28515625" style="59" bestFit="1" customWidth="1"/>
    <col min="3547" max="3795" width="65" style="59"/>
    <col min="3796" max="3796" width="60.5703125" style="59" customWidth="1"/>
    <col min="3797" max="3797" width="23.5703125" style="59" customWidth="1"/>
    <col min="3798" max="3798" width="18.42578125" style="59" customWidth="1"/>
    <col min="3799" max="3799" width="17.42578125" style="59" customWidth="1"/>
    <col min="3800" max="3800" width="19.7109375" style="59" customWidth="1"/>
    <col min="3801" max="3801" width="19.140625" style="59" customWidth="1"/>
    <col min="3802" max="3802" width="37.28515625" style="59" bestFit="1" customWidth="1"/>
    <col min="3803" max="4051" width="65" style="59"/>
    <col min="4052" max="4052" width="60.5703125" style="59" customWidth="1"/>
    <col min="4053" max="4053" width="23.5703125" style="59" customWidth="1"/>
    <col min="4054" max="4054" width="18.42578125" style="59" customWidth="1"/>
    <col min="4055" max="4055" width="17.42578125" style="59" customWidth="1"/>
    <col min="4056" max="4056" width="19.7109375" style="59" customWidth="1"/>
    <col min="4057" max="4057" width="19.140625" style="59" customWidth="1"/>
    <col min="4058" max="4058" width="37.28515625" style="59" bestFit="1" customWidth="1"/>
    <col min="4059" max="4307" width="65" style="59"/>
    <col min="4308" max="4308" width="60.5703125" style="59" customWidth="1"/>
    <col min="4309" max="4309" width="23.5703125" style="59" customWidth="1"/>
    <col min="4310" max="4310" width="18.42578125" style="59" customWidth="1"/>
    <col min="4311" max="4311" width="17.42578125" style="59" customWidth="1"/>
    <col min="4312" max="4312" width="19.7109375" style="59" customWidth="1"/>
    <col min="4313" max="4313" width="19.140625" style="59" customWidth="1"/>
    <col min="4314" max="4314" width="37.28515625" style="59" bestFit="1" customWidth="1"/>
    <col min="4315" max="4563" width="65" style="59"/>
    <col min="4564" max="4564" width="60.5703125" style="59" customWidth="1"/>
    <col min="4565" max="4565" width="23.5703125" style="59" customWidth="1"/>
    <col min="4566" max="4566" width="18.42578125" style="59" customWidth="1"/>
    <col min="4567" max="4567" width="17.42578125" style="59" customWidth="1"/>
    <col min="4568" max="4568" width="19.7109375" style="59" customWidth="1"/>
    <col min="4569" max="4569" width="19.140625" style="59" customWidth="1"/>
    <col min="4570" max="4570" width="37.28515625" style="59" bestFit="1" customWidth="1"/>
    <col min="4571" max="4819" width="65" style="59"/>
    <col min="4820" max="4820" width="60.5703125" style="59" customWidth="1"/>
    <col min="4821" max="4821" width="23.5703125" style="59" customWidth="1"/>
    <col min="4822" max="4822" width="18.42578125" style="59" customWidth="1"/>
    <col min="4823" max="4823" width="17.42578125" style="59" customWidth="1"/>
    <col min="4824" max="4824" width="19.7109375" style="59" customWidth="1"/>
    <col min="4825" max="4825" width="19.140625" style="59" customWidth="1"/>
    <col min="4826" max="4826" width="37.28515625" style="59" bestFit="1" customWidth="1"/>
    <col min="4827" max="5075" width="65" style="59"/>
    <col min="5076" max="5076" width="60.5703125" style="59" customWidth="1"/>
    <col min="5077" max="5077" width="23.5703125" style="59" customWidth="1"/>
    <col min="5078" max="5078" width="18.42578125" style="59" customWidth="1"/>
    <col min="5079" max="5079" width="17.42578125" style="59" customWidth="1"/>
    <col min="5080" max="5080" width="19.7109375" style="59" customWidth="1"/>
    <col min="5081" max="5081" width="19.140625" style="59" customWidth="1"/>
    <col min="5082" max="5082" width="37.28515625" style="59" bestFit="1" customWidth="1"/>
    <col min="5083" max="5331" width="65" style="59"/>
    <col min="5332" max="5332" width="60.5703125" style="59" customWidth="1"/>
    <col min="5333" max="5333" width="23.5703125" style="59" customWidth="1"/>
    <col min="5334" max="5334" width="18.42578125" style="59" customWidth="1"/>
    <col min="5335" max="5335" width="17.42578125" style="59" customWidth="1"/>
    <col min="5336" max="5336" width="19.7109375" style="59" customWidth="1"/>
    <col min="5337" max="5337" width="19.140625" style="59" customWidth="1"/>
    <col min="5338" max="5338" width="37.28515625" style="59" bestFit="1" customWidth="1"/>
    <col min="5339" max="5587" width="65" style="59"/>
    <col min="5588" max="5588" width="60.5703125" style="59" customWidth="1"/>
    <col min="5589" max="5589" width="23.5703125" style="59" customWidth="1"/>
    <col min="5590" max="5590" width="18.42578125" style="59" customWidth="1"/>
    <col min="5591" max="5591" width="17.42578125" style="59" customWidth="1"/>
    <col min="5592" max="5592" width="19.7109375" style="59" customWidth="1"/>
    <col min="5593" max="5593" width="19.140625" style="59" customWidth="1"/>
    <col min="5594" max="5594" width="37.28515625" style="59" bestFit="1" customWidth="1"/>
    <col min="5595" max="5843" width="65" style="59"/>
    <col min="5844" max="5844" width="60.5703125" style="59" customWidth="1"/>
    <col min="5845" max="5845" width="23.5703125" style="59" customWidth="1"/>
    <col min="5846" max="5846" width="18.42578125" style="59" customWidth="1"/>
    <col min="5847" max="5847" width="17.42578125" style="59" customWidth="1"/>
    <col min="5848" max="5848" width="19.7109375" style="59" customWidth="1"/>
    <col min="5849" max="5849" width="19.140625" style="59" customWidth="1"/>
    <col min="5850" max="5850" width="37.28515625" style="59" bestFit="1" customWidth="1"/>
    <col min="5851" max="6099" width="65" style="59"/>
    <col min="6100" max="6100" width="60.5703125" style="59" customWidth="1"/>
    <col min="6101" max="6101" width="23.5703125" style="59" customWidth="1"/>
    <col min="6102" max="6102" width="18.42578125" style="59" customWidth="1"/>
    <col min="6103" max="6103" width="17.42578125" style="59" customWidth="1"/>
    <col min="6104" max="6104" width="19.7109375" style="59" customWidth="1"/>
    <col min="6105" max="6105" width="19.140625" style="59" customWidth="1"/>
    <col min="6106" max="6106" width="37.28515625" style="59" bestFit="1" customWidth="1"/>
    <col min="6107" max="6355" width="65" style="59"/>
    <col min="6356" max="6356" width="60.5703125" style="59" customWidth="1"/>
    <col min="6357" max="6357" width="23.5703125" style="59" customWidth="1"/>
    <col min="6358" max="6358" width="18.42578125" style="59" customWidth="1"/>
    <col min="6359" max="6359" width="17.42578125" style="59" customWidth="1"/>
    <col min="6360" max="6360" width="19.7109375" style="59" customWidth="1"/>
    <col min="6361" max="6361" width="19.140625" style="59" customWidth="1"/>
    <col min="6362" max="6362" width="37.28515625" style="59" bestFit="1" customWidth="1"/>
    <col min="6363" max="6611" width="65" style="59"/>
    <col min="6612" max="6612" width="60.5703125" style="59" customWidth="1"/>
    <col min="6613" max="6613" width="23.5703125" style="59" customWidth="1"/>
    <col min="6614" max="6614" width="18.42578125" style="59" customWidth="1"/>
    <col min="6615" max="6615" width="17.42578125" style="59" customWidth="1"/>
    <col min="6616" max="6616" width="19.7109375" style="59" customWidth="1"/>
    <col min="6617" max="6617" width="19.140625" style="59" customWidth="1"/>
    <col min="6618" max="6618" width="37.28515625" style="59" bestFit="1" customWidth="1"/>
    <col min="6619" max="6867" width="65" style="59"/>
    <col min="6868" max="6868" width="60.5703125" style="59" customWidth="1"/>
    <col min="6869" max="6869" width="23.5703125" style="59" customWidth="1"/>
    <col min="6870" max="6870" width="18.42578125" style="59" customWidth="1"/>
    <col min="6871" max="6871" width="17.42578125" style="59" customWidth="1"/>
    <col min="6872" max="6872" width="19.7109375" style="59" customWidth="1"/>
    <col min="6873" max="6873" width="19.140625" style="59" customWidth="1"/>
    <col min="6874" max="6874" width="37.28515625" style="59" bestFit="1" customWidth="1"/>
    <col min="6875" max="7123" width="65" style="59"/>
    <col min="7124" max="7124" width="60.5703125" style="59" customWidth="1"/>
    <col min="7125" max="7125" width="23.5703125" style="59" customWidth="1"/>
    <col min="7126" max="7126" width="18.42578125" style="59" customWidth="1"/>
    <col min="7127" max="7127" width="17.42578125" style="59" customWidth="1"/>
    <col min="7128" max="7128" width="19.7109375" style="59" customWidth="1"/>
    <col min="7129" max="7129" width="19.140625" style="59" customWidth="1"/>
    <col min="7130" max="7130" width="37.28515625" style="59" bestFit="1" customWidth="1"/>
    <col min="7131" max="7379" width="65" style="59"/>
    <col min="7380" max="7380" width="60.5703125" style="59" customWidth="1"/>
    <col min="7381" max="7381" width="23.5703125" style="59" customWidth="1"/>
    <col min="7382" max="7382" width="18.42578125" style="59" customWidth="1"/>
    <col min="7383" max="7383" width="17.42578125" style="59" customWidth="1"/>
    <col min="7384" max="7384" width="19.7109375" style="59" customWidth="1"/>
    <col min="7385" max="7385" width="19.140625" style="59" customWidth="1"/>
    <col min="7386" max="7386" width="37.28515625" style="59" bestFit="1" customWidth="1"/>
    <col min="7387" max="7635" width="65" style="59"/>
    <col min="7636" max="7636" width="60.5703125" style="59" customWidth="1"/>
    <col min="7637" max="7637" width="23.5703125" style="59" customWidth="1"/>
    <col min="7638" max="7638" width="18.42578125" style="59" customWidth="1"/>
    <col min="7639" max="7639" width="17.42578125" style="59" customWidth="1"/>
    <col min="7640" max="7640" width="19.7109375" style="59" customWidth="1"/>
    <col min="7641" max="7641" width="19.140625" style="59" customWidth="1"/>
    <col min="7642" max="7642" width="37.28515625" style="59" bestFit="1" customWidth="1"/>
    <col min="7643" max="7891" width="65" style="59"/>
    <col min="7892" max="7892" width="60.5703125" style="59" customWidth="1"/>
    <col min="7893" max="7893" width="23.5703125" style="59" customWidth="1"/>
    <col min="7894" max="7894" width="18.42578125" style="59" customWidth="1"/>
    <col min="7895" max="7895" width="17.42578125" style="59" customWidth="1"/>
    <col min="7896" max="7896" width="19.7109375" style="59" customWidth="1"/>
    <col min="7897" max="7897" width="19.140625" style="59" customWidth="1"/>
    <col min="7898" max="7898" width="37.28515625" style="59" bestFit="1" customWidth="1"/>
    <col min="7899" max="8147" width="65" style="59"/>
    <col min="8148" max="8148" width="60.5703125" style="59" customWidth="1"/>
    <col min="8149" max="8149" width="23.5703125" style="59" customWidth="1"/>
    <col min="8150" max="8150" width="18.42578125" style="59" customWidth="1"/>
    <col min="8151" max="8151" width="17.42578125" style="59" customWidth="1"/>
    <col min="8152" max="8152" width="19.7109375" style="59" customWidth="1"/>
    <col min="8153" max="8153" width="19.140625" style="59" customWidth="1"/>
    <col min="8154" max="8154" width="37.28515625" style="59" bestFit="1" customWidth="1"/>
    <col min="8155" max="8403" width="65" style="59"/>
    <col min="8404" max="8404" width="60.5703125" style="59" customWidth="1"/>
    <col min="8405" max="8405" width="23.5703125" style="59" customWidth="1"/>
    <col min="8406" max="8406" width="18.42578125" style="59" customWidth="1"/>
    <col min="8407" max="8407" width="17.42578125" style="59" customWidth="1"/>
    <col min="8408" max="8408" width="19.7109375" style="59" customWidth="1"/>
    <col min="8409" max="8409" width="19.140625" style="59" customWidth="1"/>
    <col min="8410" max="8410" width="37.28515625" style="59" bestFit="1" customWidth="1"/>
    <col min="8411" max="8659" width="65" style="59"/>
    <col min="8660" max="8660" width="60.5703125" style="59" customWidth="1"/>
    <col min="8661" max="8661" width="23.5703125" style="59" customWidth="1"/>
    <col min="8662" max="8662" width="18.42578125" style="59" customWidth="1"/>
    <col min="8663" max="8663" width="17.42578125" style="59" customWidth="1"/>
    <col min="8664" max="8664" width="19.7109375" style="59" customWidth="1"/>
    <col min="8665" max="8665" width="19.140625" style="59" customWidth="1"/>
    <col min="8666" max="8666" width="37.28515625" style="59" bestFit="1" customWidth="1"/>
    <col min="8667" max="8915" width="65" style="59"/>
    <col min="8916" max="8916" width="60.5703125" style="59" customWidth="1"/>
    <col min="8917" max="8917" width="23.5703125" style="59" customWidth="1"/>
    <col min="8918" max="8918" width="18.42578125" style="59" customWidth="1"/>
    <col min="8919" max="8919" width="17.42578125" style="59" customWidth="1"/>
    <col min="8920" max="8920" width="19.7109375" style="59" customWidth="1"/>
    <col min="8921" max="8921" width="19.140625" style="59" customWidth="1"/>
    <col min="8922" max="8922" width="37.28515625" style="59" bestFit="1" customWidth="1"/>
    <col min="8923" max="9171" width="65" style="59"/>
    <col min="9172" max="9172" width="60.5703125" style="59" customWidth="1"/>
    <col min="9173" max="9173" width="23.5703125" style="59" customWidth="1"/>
    <col min="9174" max="9174" width="18.42578125" style="59" customWidth="1"/>
    <col min="9175" max="9175" width="17.42578125" style="59" customWidth="1"/>
    <col min="9176" max="9176" width="19.7109375" style="59" customWidth="1"/>
    <col min="9177" max="9177" width="19.140625" style="59" customWidth="1"/>
    <col min="9178" max="9178" width="37.28515625" style="59" bestFit="1" customWidth="1"/>
    <col min="9179" max="9427" width="65" style="59"/>
    <col min="9428" max="9428" width="60.5703125" style="59" customWidth="1"/>
    <col min="9429" max="9429" width="23.5703125" style="59" customWidth="1"/>
    <col min="9430" max="9430" width="18.42578125" style="59" customWidth="1"/>
    <col min="9431" max="9431" width="17.42578125" style="59" customWidth="1"/>
    <col min="9432" max="9432" width="19.7109375" style="59" customWidth="1"/>
    <col min="9433" max="9433" width="19.140625" style="59" customWidth="1"/>
    <col min="9434" max="9434" width="37.28515625" style="59" bestFit="1" customWidth="1"/>
    <col min="9435" max="9683" width="65" style="59"/>
    <col min="9684" max="9684" width="60.5703125" style="59" customWidth="1"/>
    <col min="9685" max="9685" width="23.5703125" style="59" customWidth="1"/>
    <col min="9686" max="9686" width="18.42578125" style="59" customWidth="1"/>
    <col min="9687" max="9687" width="17.42578125" style="59" customWidth="1"/>
    <col min="9688" max="9688" width="19.7109375" style="59" customWidth="1"/>
    <col min="9689" max="9689" width="19.140625" style="59" customWidth="1"/>
    <col min="9690" max="9690" width="37.28515625" style="59" bestFit="1" customWidth="1"/>
    <col min="9691" max="9939" width="65" style="59"/>
    <col min="9940" max="9940" width="60.5703125" style="59" customWidth="1"/>
    <col min="9941" max="9941" width="23.5703125" style="59" customWidth="1"/>
    <col min="9942" max="9942" width="18.42578125" style="59" customWidth="1"/>
    <col min="9943" max="9943" width="17.42578125" style="59" customWidth="1"/>
    <col min="9944" max="9944" width="19.7109375" style="59" customWidth="1"/>
    <col min="9945" max="9945" width="19.140625" style="59" customWidth="1"/>
    <col min="9946" max="9946" width="37.28515625" style="59" bestFit="1" customWidth="1"/>
    <col min="9947" max="10195" width="65" style="59"/>
    <col min="10196" max="10196" width="60.5703125" style="59" customWidth="1"/>
    <col min="10197" max="10197" width="23.5703125" style="59" customWidth="1"/>
    <col min="10198" max="10198" width="18.42578125" style="59" customWidth="1"/>
    <col min="10199" max="10199" width="17.42578125" style="59" customWidth="1"/>
    <col min="10200" max="10200" width="19.7109375" style="59" customWidth="1"/>
    <col min="10201" max="10201" width="19.140625" style="59" customWidth="1"/>
    <col min="10202" max="10202" width="37.28515625" style="59" bestFit="1" customWidth="1"/>
    <col min="10203" max="10451" width="65" style="59"/>
    <col min="10452" max="10452" width="60.5703125" style="59" customWidth="1"/>
    <col min="10453" max="10453" width="23.5703125" style="59" customWidth="1"/>
    <col min="10454" max="10454" width="18.42578125" style="59" customWidth="1"/>
    <col min="10455" max="10455" width="17.42578125" style="59" customWidth="1"/>
    <col min="10456" max="10456" width="19.7109375" style="59" customWidth="1"/>
    <col min="10457" max="10457" width="19.140625" style="59" customWidth="1"/>
    <col min="10458" max="10458" width="37.28515625" style="59" bestFit="1" customWidth="1"/>
    <col min="10459" max="10707" width="65" style="59"/>
    <col min="10708" max="10708" width="60.5703125" style="59" customWidth="1"/>
    <col min="10709" max="10709" width="23.5703125" style="59" customWidth="1"/>
    <col min="10710" max="10710" width="18.42578125" style="59" customWidth="1"/>
    <col min="10711" max="10711" width="17.42578125" style="59" customWidth="1"/>
    <col min="10712" max="10712" width="19.7109375" style="59" customWidth="1"/>
    <col min="10713" max="10713" width="19.140625" style="59" customWidth="1"/>
    <col min="10714" max="10714" width="37.28515625" style="59" bestFit="1" customWidth="1"/>
    <col min="10715" max="10963" width="65" style="59"/>
    <col min="10964" max="10964" width="60.5703125" style="59" customWidth="1"/>
    <col min="10965" max="10965" width="23.5703125" style="59" customWidth="1"/>
    <col min="10966" max="10966" width="18.42578125" style="59" customWidth="1"/>
    <col min="10967" max="10967" width="17.42578125" style="59" customWidth="1"/>
    <col min="10968" max="10968" width="19.7109375" style="59" customWidth="1"/>
    <col min="10969" max="10969" width="19.140625" style="59" customWidth="1"/>
    <col min="10970" max="10970" width="37.28515625" style="59" bestFit="1" customWidth="1"/>
    <col min="10971" max="11219" width="65" style="59"/>
    <col min="11220" max="11220" width="60.5703125" style="59" customWidth="1"/>
    <col min="11221" max="11221" width="23.5703125" style="59" customWidth="1"/>
    <col min="11222" max="11222" width="18.42578125" style="59" customWidth="1"/>
    <col min="11223" max="11223" width="17.42578125" style="59" customWidth="1"/>
    <col min="11224" max="11224" width="19.7109375" style="59" customWidth="1"/>
    <col min="11225" max="11225" width="19.140625" style="59" customWidth="1"/>
    <col min="11226" max="11226" width="37.28515625" style="59" bestFit="1" customWidth="1"/>
    <col min="11227" max="11475" width="65" style="59"/>
    <col min="11476" max="11476" width="60.5703125" style="59" customWidth="1"/>
    <col min="11477" max="11477" width="23.5703125" style="59" customWidth="1"/>
    <col min="11478" max="11478" width="18.42578125" style="59" customWidth="1"/>
    <col min="11479" max="11479" width="17.42578125" style="59" customWidth="1"/>
    <col min="11480" max="11480" width="19.7109375" style="59" customWidth="1"/>
    <col min="11481" max="11481" width="19.140625" style="59" customWidth="1"/>
    <col min="11482" max="11482" width="37.28515625" style="59" bestFit="1" customWidth="1"/>
    <col min="11483" max="11731" width="65" style="59"/>
    <col min="11732" max="11732" width="60.5703125" style="59" customWidth="1"/>
    <col min="11733" max="11733" width="23.5703125" style="59" customWidth="1"/>
    <col min="11734" max="11734" width="18.42578125" style="59" customWidth="1"/>
    <col min="11735" max="11735" width="17.42578125" style="59" customWidth="1"/>
    <col min="11736" max="11736" width="19.7109375" style="59" customWidth="1"/>
    <col min="11737" max="11737" width="19.140625" style="59" customWidth="1"/>
    <col min="11738" max="11738" width="37.28515625" style="59" bestFit="1" customWidth="1"/>
    <col min="11739" max="11987" width="65" style="59"/>
    <col min="11988" max="11988" width="60.5703125" style="59" customWidth="1"/>
    <col min="11989" max="11989" width="23.5703125" style="59" customWidth="1"/>
    <col min="11990" max="11990" width="18.42578125" style="59" customWidth="1"/>
    <col min="11991" max="11991" width="17.42578125" style="59" customWidth="1"/>
    <col min="11992" max="11992" width="19.7109375" style="59" customWidth="1"/>
    <col min="11993" max="11993" width="19.140625" style="59" customWidth="1"/>
    <col min="11994" max="11994" width="37.28515625" style="59" bestFit="1" customWidth="1"/>
    <col min="11995" max="12243" width="65" style="59"/>
    <col min="12244" max="12244" width="60.5703125" style="59" customWidth="1"/>
    <col min="12245" max="12245" width="23.5703125" style="59" customWidth="1"/>
    <col min="12246" max="12246" width="18.42578125" style="59" customWidth="1"/>
    <col min="12247" max="12247" width="17.42578125" style="59" customWidth="1"/>
    <col min="12248" max="12248" width="19.7109375" style="59" customWidth="1"/>
    <col min="12249" max="12249" width="19.140625" style="59" customWidth="1"/>
    <col min="12250" max="12250" width="37.28515625" style="59" bestFit="1" customWidth="1"/>
    <col min="12251" max="12499" width="65" style="59"/>
    <col min="12500" max="12500" width="60.5703125" style="59" customWidth="1"/>
    <col min="12501" max="12501" width="23.5703125" style="59" customWidth="1"/>
    <col min="12502" max="12502" width="18.42578125" style="59" customWidth="1"/>
    <col min="12503" max="12503" width="17.42578125" style="59" customWidth="1"/>
    <col min="12504" max="12504" width="19.7109375" style="59" customWidth="1"/>
    <col min="12505" max="12505" width="19.140625" style="59" customWidth="1"/>
    <col min="12506" max="12506" width="37.28515625" style="59" bestFit="1" customWidth="1"/>
    <col min="12507" max="12755" width="65" style="59"/>
    <col min="12756" max="12756" width="60.5703125" style="59" customWidth="1"/>
    <col min="12757" max="12757" width="23.5703125" style="59" customWidth="1"/>
    <col min="12758" max="12758" width="18.42578125" style="59" customWidth="1"/>
    <col min="12759" max="12759" width="17.42578125" style="59" customWidth="1"/>
    <col min="12760" max="12760" width="19.7109375" style="59" customWidth="1"/>
    <col min="12761" max="12761" width="19.140625" style="59" customWidth="1"/>
    <col min="12762" max="12762" width="37.28515625" style="59" bestFit="1" customWidth="1"/>
    <col min="12763" max="13011" width="65" style="59"/>
    <col min="13012" max="13012" width="60.5703125" style="59" customWidth="1"/>
    <col min="13013" max="13013" width="23.5703125" style="59" customWidth="1"/>
    <col min="13014" max="13014" width="18.42578125" style="59" customWidth="1"/>
    <col min="13015" max="13015" width="17.42578125" style="59" customWidth="1"/>
    <col min="13016" max="13016" width="19.7109375" style="59" customWidth="1"/>
    <col min="13017" max="13017" width="19.140625" style="59" customWidth="1"/>
    <col min="13018" max="13018" width="37.28515625" style="59" bestFit="1" customWidth="1"/>
    <col min="13019" max="13267" width="65" style="59"/>
    <col min="13268" max="13268" width="60.5703125" style="59" customWidth="1"/>
    <col min="13269" max="13269" width="23.5703125" style="59" customWidth="1"/>
    <col min="13270" max="13270" width="18.42578125" style="59" customWidth="1"/>
    <col min="13271" max="13271" width="17.42578125" style="59" customWidth="1"/>
    <col min="13272" max="13272" width="19.7109375" style="59" customWidth="1"/>
    <col min="13273" max="13273" width="19.140625" style="59" customWidth="1"/>
    <col min="13274" max="13274" width="37.28515625" style="59" bestFit="1" customWidth="1"/>
    <col min="13275" max="13523" width="65" style="59"/>
    <col min="13524" max="13524" width="60.5703125" style="59" customWidth="1"/>
    <col min="13525" max="13525" width="23.5703125" style="59" customWidth="1"/>
    <col min="13526" max="13526" width="18.42578125" style="59" customWidth="1"/>
    <col min="13527" max="13527" width="17.42578125" style="59" customWidth="1"/>
    <col min="13528" max="13528" width="19.7109375" style="59" customWidth="1"/>
    <col min="13529" max="13529" width="19.140625" style="59" customWidth="1"/>
    <col min="13530" max="13530" width="37.28515625" style="59" bestFit="1" customWidth="1"/>
    <col min="13531" max="13779" width="65" style="59"/>
    <col min="13780" max="13780" width="60.5703125" style="59" customWidth="1"/>
    <col min="13781" max="13781" width="23.5703125" style="59" customWidth="1"/>
    <col min="13782" max="13782" width="18.42578125" style="59" customWidth="1"/>
    <col min="13783" max="13783" width="17.42578125" style="59" customWidth="1"/>
    <col min="13784" max="13784" width="19.7109375" style="59" customWidth="1"/>
    <col min="13785" max="13785" width="19.140625" style="59" customWidth="1"/>
    <col min="13786" max="13786" width="37.28515625" style="59" bestFit="1" customWidth="1"/>
    <col min="13787" max="14035" width="65" style="59"/>
    <col min="14036" max="14036" width="60.5703125" style="59" customWidth="1"/>
    <col min="14037" max="14037" width="23.5703125" style="59" customWidth="1"/>
    <col min="14038" max="14038" width="18.42578125" style="59" customWidth="1"/>
    <col min="14039" max="14039" width="17.42578125" style="59" customWidth="1"/>
    <col min="14040" max="14040" width="19.7109375" style="59" customWidth="1"/>
    <col min="14041" max="14041" width="19.140625" style="59" customWidth="1"/>
    <col min="14042" max="14042" width="37.28515625" style="59" bestFit="1" customWidth="1"/>
    <col min="14043" max="14291" width="65" style="59"/>
    <col min="14292" max="14292" width="60.5703125" style="59" customWidth="1"/>
    <col min="14293" max="14293" width="23.5703125" style="59" customWidth="1"/>
    <col min="14294" max="14294" width="18.42578125" style="59" customWidth="1"/>
    <col min="14295" max="14295" width="17.42578125" style="59" customWidth="1"/>
    <col min="14296" max="14296" width="19.7109375" style="59" customWidth="1"/>
    <col min="14297" max="14297" width="19.140625" style="59" customWidth="1"/>
    <col min="14298" max="14298" width="37.28515625" style="59" bestFit="1" customWidth="1"/>
    <col min="14299" max="14547" width="65" style="59"/>
    <col min="14548" max="14548" width="60.5703125" style="59" customWidth="1"/>
    <col min="14549" max="14549" width="23.5703125" style="59" customWidth="1"/>
    <col min="14550" max="14550" width="18.42578125" style="59" customWidth="1"/>
    <col min="14551" max="14551" width="17.42578125" style="59" customWidth="1"/>
    <col min="14552" max="14552" width="19.7109375" style="59" customWidth="1"/>
    <col min="14553" max="14553" width="19.140625" style="59" customWidth="1"/>
    <col min="14554" max="14554" width="37.28515625" style="59" bestFit="1" customWidth="1"/>
    <col min="14555" max="14803" width="65" style="59"/>
    <col min="14804" max="14804" width="60.5703125" style="59" customWidth="1"/>
    <col min="14805" max="14805" width="23.5703125" style="59" customWidth="1"/>
    <col min="14806" max="14806" width="18.42578125" style="59" customWidth="1"/>
    <col min="14807" max="14807" width="17.42578125" style="59" customWidth="1"/>
    <col min="14808" max="14808" width="19.7109375" style="59" customWidth="1"/>
    <col min="14809" max="14809" width="19.140625" style="59" customWidth="1"/>
    <col min="14810" max="14810" width="37.28515625" style="59" bestFit="1" customWidth="1"/>
    <col min="14811" max="15059" width="65" style="59"/>
    <col min="15060" max="15060" width="60.5703125" style="59" customWidth="1"/>
    <col min="15061" max="15061" width="23.5703125" style="59" customWidth="1"/>
    <col min="15062" max="15062" width="18.42578125" style="59" customWidth="1"/>
    <col min="15063" max="15063" width="17.42578125" style="59" customWidth="1"/>
    <col min="15064" max="15064" width="19.7109375" style="59" customWidth="1"/>
    <col min="15065" max="15065" width="19.140625" style="59" customWidth="1"/>
    <col min="15066" max="15066" width="37.28515625" style="59" bestFit="1" customWidth="1"/>
    <col min="15067" max="15315" width="65" style="59"/>
    <col min="15316" max="15316" width="60.5703125" style="59" customWidth="1"/>
    <col min="15317" max="15317" width="23.5703125" style="59" customWidth="1"/>
    <col min="15318" max="15318" width="18.42578125" style="59" customWidth="1"/>
    <col min="15319" max="15319" width="17.42578125" style="59" customWidth="1"/>
    <col min="15320" max="15320" width="19.7109375" style="59" customWidth="1"/>
    <col min="15321" max="15321" width="19.140625" style="59" customWidth="1"/>
    <col min="15322" max="15322" width="37.28515625" style="59" bestFit="1" customWidth="1"/>
    <col min="15323" max="15571" width="65" style="59"/>
    <col min="15572" max="15572" width="60.5703125" style="59" customWidth="1"/>
    <col min="15573" max="15573" width="23.5703125" style="59" customWidth="1"/>
    <col min="15574" max="15574" width="18.42578125" style="59" customWidth="1"/>
    <col min="15575" max="15575" width="17.42578125" style="59" customWidth="1"/>
    <col min="15576" max="15576" width="19.7109375" style="59" customWidth="1"/>
    <col min="15577" max="15577" width="19.140625" style="59" customWidth="1"/>
    <col min="15578" max="15578" width="37.28515625" style="59" bestFit="1" customWidth="1"/>
    <col min="15579" max="15827" width="65" style="59"/>
    <col min="15828" max="15828" width="60.5703125" style="59" customWidth="1"/>
    <col min="15829" max="15829" width="23.5703125" style="59" customWidth="1"/>
    <col min="15830" max="15830" width="18.42578125" style="59" customWidth="1"/>
    <col min="15831" max="15831" width="17.42578125" style="59" customWidth="1"/>
    <col min="15832" max="15832" width="19.7109375" style="59" customWidth="1"/>
    <col min="15833" max="15833" width="19.140625" style="59" customWidth="1"/>
    <col min="15834" max="15834" width="37.28515625" style="59" bestFit="1" customWidth="1"/>
    <col min="15835" max="16083" width="65" style="59"/>
    <col min="16084" max="16084" width="60.5703125" style="59" customWidth="1"/>
    <col min="16085" max="16085" width="23.5703125" style="59" customWidth="1"/>
    <col min="16086" max="16086" width="18.42578125" style="59" customWidth="1"/>
    <col min="16087" max="16087" width="17.42578125" style="59" customWidth="1"/>
    <col min="16088" max="16088" width="19.7109375" style="59" customWidth="1"/>
    <col min="16089" max="16089" width="19.140625" style="59" customWidth="1"/>
    <col min="16090" max="16090" width="37.28515625" style="59" bestFit="1" customWidth="1"/>
    <col min="16091" max="16384" width="65" style="59"/>
  </cols>
  <sheetData>
    <row r="1" spans="1:6" ht="20.100000000000001" customHeight="1" x14ac:dyDescent="0.25">
      <c r="A1" s="177" t="s">
        <v>549</v>
      </c>
      <c r="B1" s="177"/>
      <c r="C1" s="177"/>
      <c r="D1" s="177"/>
      <c r="E1" s="177"/>
      <c r="F1" s="177"/>
    </row>
    <row r="2" spans="1:6" ht="20.100000000000001" customHeight="1" x14ac:dyDescent="0.25">
      <c r="A2" s="114" t="str">
        <f>'Formato 1'!A2</f>
        <v>MUNICIPIO DE ACAMBARO, GTO.</v>
      </c>
      <c r="B2" s="138"/>
      <c r="C2" s="138"/>
      <c r="D2" s="138"/>
      <c r="E2" s="138"/>
      <c r="F2" s="139"/>
    </row>
    <row r="3" spans="1:6" ht="29.25" customHeight="1" x14ac:dyDescent="0.25">
      <c r="A3" s="140" t="s">
        <v>557</v>
      </c>
      <c r="B3" s="141"/>
      <c r="C3" s="141"/>
      <c r="D3" s="141"/>
      <c r="E3" s="141"/>
      <c r="F3" s="142"/>
    </row>
    <row r="4" spans="1:6" ht="35.25" customHeight="1" x14ac:dyDescent="0.25">
      <c r="A4" s="125"/>
      <c r="B4" s="125" t="s">
        <v>474</v>
      </c>
      <c r="C4" s="125" t="s">
        <v>475</v>
      </c>
      <c r="D4" s="125" t="s">
        <v>476</v>
      </c>
      <c r="E4" s="125" t="s">
        <v>477</v>
      </c>
      <c r="F4" s="125" t="s">
        <v>478</v>
      </c>
    </row>
    <row r="5" spans="1:6" ht="12.75" customHeight="1" x14ac:dyDescent="0.25">
      <c r="A5" s="19" t="s">
        <v>479</v>
      </c>
      <c r="B5" s="55"/>
      <c r="C5" s="55"/>
      <c r="D5" s="55"/>
      <c r="E5" s="55"/>
      <c r="F5" s="55"/>
    </row>
    <row r="6" spans="1:6" ht="30" x14ac:dyDescent="0.25">
      <c r="A6" s="61" t="s">
        <v>480</v>
      </c>
      <c r="B6" s="62" t="s">
        <v>601</v>
      </c>
      <c r="C6" s="62"/>
      <c r="D6" s="62"/>
      <c r="E6" s="62"/>
      <c r="F6" s="62"/>
    </row>
    <row r="7" spans="1:6" ht="15" x14ac:dyDescent="0.25">
      <c r="A7" s="61" t="s">
        <v>481</v>
      </c>
      <c r="B7" s="62"/>
      <c r="C7" s="62"/>
      <c r="D7" s="62"/>
      <c r="E7" s="62"/>
      <c r="F7" s="62"/>
    </row>
    <row r="8" spans="1:6" ht="15" x14ac:dyDescent="0.25">
      <c r="A8" s="69"/>
      <c r="B8" s="47"/>
      <c r="C8" s="47"/>
      <c r="D8" s="47"/>
      <c r="E8" s="47"/>
      <c r="F8" s="47"/>
    </row>
    <row r="9" spans="1:6" ht="15" x14ac:dyDescent="0.25">
      <c r="A9" s="19" t="s">
        <v>482</v>
      </c>
      <c r="B9" s="47"/>
      <c r="C9" s="47"/>
      <c r="D9" s="47"/>
      <c r="E9" s="47"/>
      <c r="F9" s="47"/>
    </row>
    <row r="10" spans="1:6" ht="15" x14ac:dyDescent="0.25">
      <c r="A10" s="61" t="s">
        <v>483</v>
      </c>
      <c r="B10" s="62"/>
      <c r="C10" s="62"/>
      <c r="D10" s="62"/>
      <c r="E10" s="62"/>
      <c r="F10" s="62"/>
    </row>
    <row r="11" spans="1:6" ht="15" x14ac:dyDescent="0.25">
      <c r="A11" s="83" t="s">
        <v>484</v>
      </c>
      <c r="B11" s="62"/>
      <c r="C11" s="62"/>
      <c r="D11" s="62"/>
      <c r="E11" s="62"/>
      <c r="F11" s="62"/>
    </row>
    <row r="12" spans="1:6" ht="15" x14ac:dyDescent="0.25">
      <c r="A12" s="83" t="s">
        <v>485</v>
      </c>
      <c r="B12" s="62"/>
      <c r="C12" s="62"/>
      <c r="D12" s="62"/>
      <c r="E12" s="62"/>
      <c r="F12" s="62"/>
    </row>
    <row r="13" spans="1:6" ht="15" x14ac:dyDescent="0.25">
      <c r="A13" s="83" t="s">
        <v>486</v>
      </c>
      <c r="B13" s="62"/>
      <c r="C13" s="62"/>
      <c r="D13" s="62"/>
      <c r="E13" s="62"/>
      <c r="F13" s="62"/>
    </row>
    <row r="14" spans="1:6" ht="15" x14ac:dyDescent="0.25">
      <c r="A14" s="61" t="s">
        <v>487</v>
      </c>
      <c r="B14" s="62"/>
      <c r="C14" s="62"/>
      <c r="D14" s="62"/>
      <c r="E14" s="62"/>
      <c r="F14" s="62"/>
    </row>
    <row r="15" spans="1:6" ht="15" x14ac:dyDescent="0.25">
      <c r="A15" s="83" t="s">
        <v>484</v>
      </c>
      <c r="B15" s="62"/>
      <c r="C15" s="62"/>
      <c r="D15" s="62"/>
      <c r="E15" s="62"/>
      <c r="F15" s="62"/>
    </row>
    <row r="16" spans="1:6" ht="15" x14ac:dyDescent="0.25">
      <c r="A16" s="83" t="s">
        <v>485</v>
      </c>
      <c r="B16" s="62"/>
      <c r="C16" s="62"/>
      <c r="D16" s="62"/>
      <c r="E16" s="62"/>
      <c r="F16" s="62"/>
    </row>
    <row r="17" spans="1:6" ht="15" x14ac:dyDescent="0.25">
      <c r="A17" s="83" t="s">
        <v>486</v>
      </c>
      <c r="B17" s="62"/>
      <c r="C17" s="62"/>
      <c r="D17" s="62"/>
      <c r="E17" s="62"/>
      <c r="F17" s="62"/>
    </row>
    <row r="18" spans="1:6" ht="15" x14ac:dyDescent="0.25">
      <c r="A18" s="61" t="s">
        <v>488</v>
      </c>
      <c r="B18" s="126"/>
      <c r="C18" s="62"/>
      <c r="D18" s="62"/>
      <c r="E18" s="62"/>
      <c r="F18" s="62"/>
    </row>
    <row r="19" spans="1:6" ht="15" x14ac:dyDescent="0.25">
      <c r="A19" s="61" t="s">
        <v>489</v>
      </c>
      <c r="B19" s="62"/>
      <c r="C19" s="62"/>
      <c r="D19" s="62"/>
      <c r="E19" s="62"/>
      <c r="F19" s="62"/>
    </row>
    <row r="20" spans="1:6" ht="30" x14ac:dyDescent="0.25">
      <c r="A20" s="61" t="s">
        <v>534</v>
      </c>
      <c r="B20" s="127"/>
      <c r="C20" s="127"/>
      <c r="D20" s="127"/>
      <c r="E20" s="127"/>
      <c r="F20" s="127"/>
    </row>
    <row r="21" spans="1:6" ht="30" x14ac:dyDescent="0.25">
      <c r="A21" s="61" t="s">
        <v>535</v>
      </c>
      <c r="B21" s="127"/>
      <c r="C21" s="127"/>
      <c r="D21" s="127"/>
      <c r="E21" s="127"/>
      <c r="F21" s="127"/>
    </row>
    <row r="22" spans="1:6" ht="30" x14ac:dyDescent="0.25">
      <c r="A22" s="61" t="s">
        <v>490</v>
      </c>
      <c r="B22" s="127"/>
      <c r="C22" s="127"/>
      <c r="D22" s="127"/>
      <c r="E22" s="127"/>
      <c r="F22" s="127"/>
    </row>
    <row r="23" spans="1:6" ht="15" x14ac:dyDescent="0.25">
      <c r="A23" s="61" t="s">
        <v>491</v>
      </c>
      <c r="B23" s="127"/>
      <c r="C23" s="127"/>
      <c r="D23" s="127"/>
      <c r="E23" s="127"/>
      <c r="F23" s="127"/>
    </row>
    <row r="24" spans="1:6" ht="15" x14ac:dyDescent="0.25">
      <c r="A24" s="61" t="s">
        <v>492</v>
      </c>
      <c r="B24" s="128"/>
      <c r="C24" s="62"/>
      <c r="D24" s="62"/>
      <c r="E24" s="62"/>
      <c r="F24" s="62"/>
    </row>
    <row r="25" spans="1:6" ht="15" x14ac:dyDescent="0.25">
      <c r="A25" s="61" t="s">
        <v>493</v>
      </c>
      <c r="B25" s="128"/>
      <c r="C25" s="62"/>
      <c r="D25" s="62"/>
      <c r="E25" s="62"/>
      <c r="F25" s="62"/>
    </row>
    <row r="26" spans="1:6" ht="15" x14ac:dyDescent="0.25">
      <c r="A26" s="69"/>
      <c r="B26" s="47"/>
      <c r="C26" s="47"/>
      <c r="D26" s="47"/>
      <c r="E26" s="47"/>
      <c r="F26" s="47"/>
    </row>
    <row r="27" spans="1:6" ht="15" x14ac:dyDescent="0.25">
      <c r="A27" s="19" t="s">
        <v>494</v>
      </c>
      <c r="B27" s="47"/>
      <c r="C27" s="47"/>
      <c r="D27" s="47"/>
      <c r="E27" s="47"/>
      <c r="F27" s="47"/>
    </row>
    <row r="28" spans="1:6" ht="15" x14ac:dyDescent="0.25">
      <c r="A28" s="61" t="s">
        <v>495</v>
      </c>
      <c r="B28" s="62"/>
      <c r="C28" s="62"/>
      <c r="D28" s="62"/>
      <c r="E28" s="62"/>
      <c r="F28" s="62"/>
    </row>
    <row r="29" spans="1:6" ht="15" x14ac:dyDescent="0.25">
      <c r="A29" s="69"/>
      <c r="B29" s="47"/>
      <c r="C29" s="47"/>
      <c r="D29" s="47"/>
      <c r="E29" s="47"/>
      <c r="F29" s="47"/>
    </row>
    <row r="30" spans="1:6" ht="15" x14ac:dyDescent="0.25">
      <c r="A30" s="19" t="s">
        <v>496</v>
      </c>
      <c r="B30" s="47"/>
      <c r="C30" s="47"/>
      <c r="D30" s="47"/>
      <c r="E30" s="47"/>
      <c r="F30" s="47"/>
    </row>
    <row r="31" spans="1:6" ht="15" x14ac:dyDescent="0.25">
      <c r="A31" s="61" t="s">
        <v>483</v>
      </c>
      <c r="B31" s="62"/>
      <c r="C31" s="62"/>
      <c r="D31" s="62"/>
      <c r="E31" s="62"/>
      <c r="F31" s="62"/>
    </row>
    <row r="32" spans="1:6" ht="15" x14ac:dyDescent="0.25">
      <c r="A32" s="61" t="s">
        <v>487</v>
      </c>
      <c r="B32" s="62"/>
      <c r="C32" s="62"/>
      <c r="D32" s="62"/>
      <c r="E32" s="62"/>
      <c r="F32" s="62"/>
    </row>
    <row r="33" spans="1:6" ht="15" x14ac:dyDescent="0.25">
      <c r="A33" s="61" t="s">
        <v>497</v>
      </c>
      <c r="B33" s="62"/>
      <c r="C33" s="62"/>
      <c r="D33" s="62"/>
      <c r="E33" s="62"/>
      <c r="F33" s="62"/>
    </row>
    <row r="34" spans="1:6" ht="15" x14ac:dyDescent="0.25">
      <c r="A34" s="69"/>
      <c r="B34" s="47"/>
      <c r="C34" s="47"/>
      <c r="D34" s="47"/>
      <c r="E34" s="47"/>
      <c r="F34" s="47"/>
    </row>
    <row r="35" spans="1:6" ht="15" x14ac:dyDescent="0.25">
      <c r="A35" s="19" t="s">
        <v>498</v>
      </c>
      <c r="B35" s="47"/>
      <c r="C35" s="47"/>
      <c r="D35" s="47"/>
      <c r="E35" s="47"/>
      <c r="F35" s="47"/>
    </row>
    <row r="36" spans="1:6" ht="15" x14ac:dyDescent="0.25">
      <c r="A36" s="61" t="s">
        <v>499</v>
      </c>
      <c r="B36" s="62"/>
      <c r="C36" s="62"/>
      <c r="D36" s="62"/>
      <c r="E36" s="62"/>
      <c r="F36" s="62"/>
    </row>
    <row r="37" spans="1:6" ht="15" x14ac:dyDescent="0.25">
      <c r="A37" s="61" t="s">
        <v>500</v>
      </c>
      <c r="B37" s="62"/>
      <c r="C37" s="62"/>
      <c r="D37" s="62"/>
      <c r="E37" s="62"/>
      <c r="F37" s="62"/>
    </row>
    <row r="38" spans="1:6" ht="15" x14ac:dyDescent="0.25">
      <c r="A38" s="61" t="s">
        <v>501</v>
      </c>
      <c r="B38" s="128"/>
      <c r="C38" s="62"/>
      <c r="D38" s="62"/>
      <c r="E38" s="62"/>
      <c r="F38" s="62"/>
    </row>
    <row r="39" spans="1:6" ht="15" x14ac:dyDescent="0.25">
      <c r="A39" s="69"/>
      <c r="B39" s="47"/>
      <c r="C39" s="47"/>
      <c r="D39" s="47"/>
      <c r="E39" s="47"/>
      <c r="F39" s="47"/>
    </row>
    <row r="40" spans="1:6" ht="15" x14ac:dyDescent="0.25">
      <c r="A40" s="19" t="s">
        <v>502</v>
      </c>
      <c r="B40" s="62"/>
      <c r="C40" s="62"/>
      <c r="D40" s="62"/>
      <c r="E40" s="62"/>
      <c r="F40" s="62"/>
    </row>
    <row r="41" spans="1:6" ht="15" x14ac:dyDescent="0.25">
      <c r="A41" s="69"/>
      <c r="B41" s="47"/>
      <c r="C41" s="47"/>
      <c r="D41" s="47"/>
      <c r="E41" s="47"/>
      <c r="F41" s="47"/>
    </row>
    <row r="42" spans="1:6" ht="15" x14ac:dyDescent="0.25">
      <c r="A42" s="19" t="s">
        <v>503</v>
      </c>
      <c r="B42" s="47"/>
      <c r="C42" s="47"/>
      <c r="D42" s="47"/>
      <c r="E42" s="47"/>
      <c r="F42" s="47"/>
    </row>
    <row r="43" spans="1:6" ht="15" x14ac:dyDescent="0.25">
      <c r="A43" s="61" t="s">
        <v>504</v>
      </c>
      <c r="B43" s="62"/>
      <c r="C43" s="62"/>
      <c r="D43" s="62"/>
      <c r="E43" s="62"/>
      <c r="F43" s="62"/>
    </row>
    <row r="44" spans="1:6" ht="15" x14ac:dyDescent="0.25">
      <c r="A44" s="61" t="s">
        <v>505</v>
      </c>
      <c r="B44" s="62"/>
      <c r="C44" s="62"/>
      <c r="D44" s="62"/>
      <c r="E44" s="62"/>
      <c r="F44" s="62"/>
    </row>
    <row r="45" spans="1:6" ht="15" x14ac:dyDescent="0.25">
      <c r="A45" s="61" t="s">
        <v>506</v>
      </c>
      <c r="B45" s="62"/>
      <c r="C45" s="62"/>
      <c r="D45" s="62"/>
      <c r="E45" s="62"/>
      <c r="F45" s="62"/>
    </row>
    <row r="46" spans="1:6" ht="15" x14ac:dyDescent="0.25">
      <c r="A46" s="69"/>
      <c r="B46" s="47"/>
      <c r="C46" s="47"/>
      <c r="D46" s="47"/>
      <c r="E46" s="47"/>
      <c r="F46" s="47"/>
    </row>
    <row r="47" spans="1:6" ht="30" x14ac:dyDescent="0.25">
      <c r="A47" s="19" t="s">
        <v>536</v>
      </c>
      <c r="B47" s="47"/>
      <c r="C47" s="47"/>
      <c r="D47" s="47"/>
      <c r="E47" s="47"/>
      <c r="F47" s="47"/>
    </row>
    <row r="48" spans="1:6" ht="15" x14ac:dyDescent="0.25">
      <c r="A48" s="61" t="s">
        <v>505</v>
      </c>
      <c r="B48" s="127"/>
      <c r="C48" s="127"/>
      <c r="D48" s="127"/>
      <c r="E48" s="127"/>
      <c r="F48" s="127"/>
    </row>
    <row r="49" spans="1:6" ht="15" x14ac:dyDescent="0.25">
      <c r="A49" s="61" t="s">
        <v>506</v>
      </c>
      <c r="B49" s="127"/>
      <c r="C49" s="127"/>
      <c r="D49" s="127"/>
      <c r="E49" s="127"/>
      <c r="F49" s="127"/>
    </row>
    <row r="50" spans="1:6" ht="15" x14ac:dyDescent="0.25">
      <c r="A50" s="69"/>
      <c r="B50" s="47"/>
      <c r="C50" s="47"/>
      <c r="D50" s="47"/>
      <c r="E50" s="47"/>
      <c r="F50" s="47"/>
    </row>
    <row r="51" spans="1:6" ht="15" x14ac:dyDescent="0.25">
      <c r="A51" s="19" t="s">
        <v>507</v>
      </c>
      <c r="B51" s="47"/>
      <c r="C51" s="47"/>
      <c r="D51" s="47"/>
      <c r="E51" s="47"/>
      <c r="F51" s="47"/>
    </row>
    <row r="52" spans="1:6" ht="15" x14ac:dyDescent="0.25">
      <c r="A52" s="61" t="s">
        <v>505</v>
      </c>
      <c r="B52" s="62"/>
      <c r="C52" s="62"/>
      <c r="D52" s="62"/>
      <c r="E52" s="62"/>
      <c r="F52" s="62"/>
    </row>
    <row r="53" spans="1:6" ht="15" x14ac:dyDescent="0.25">
      <c r="A53" s="61" t="s">
        <v>506</v>
      </c>
      <c r="B53" s="62"/>
      <c r="C53" s="62"/>
      <c r="D53" s="62"/>
      <c r="E53" s="62"/>
      <c r="F53" s="62"/>
    </row>
    <row r="54" spans="1:6" ht="15" x14ac:dyDescent="0.25">
      <c r="A54" s="61" t="s">
        <v>508</v>
      </c>
      <c r="B54" s="62"/>
      <c r="C54" s="62"/>
      <c r="D54" s="62"/>
      <c r="E54" s="62"/>
      <c r="F54" s="62"/>
    </row>
    <row r="55" spans="1:6" ht="15" x14ac:dyDescent="0.25">
      <c r="A55" s="69"/>
      <c r="B55" s="47"/>
      <c r="C55" s="47"/>
      <c r="D55" s="47"/>
      <c r="E55" s="47"/>
      <c r="F55" s="47"/>
    </row>
    <row r="56" spans="1:6" ht="44.25" customHeight="1" x14ac:dyDescent="0.25">
      <c r="A56" s="19" t="s">
        <v>509</v>
      </c>
      <c r="B56" s="47"/>
      <c r="C56" s="47"/>
      <c r="D56" s="47"/>
      <c r="E56" s="47"/>
      <c r="F56" s="47"/>
    </row>
    <row r="57" spans="1:6" ht="20.100000000000001" customHeight="1" x14ac:dyDescent="0.25">
      <c r="A57" s="61" t="s">
        <v>505</v>
      </c>
      <c r="B57" s="62"/>
      <c r="C57" s="62"/>
      <c r="D57" s="62"/>
      <c r="E57" s="62"/>
      <c r="F57" s="62"/>
    </row>
    <row r="58" spans="1:6" ht="20.100000000000001" customHeight="1" x14ac:dyDescent="0.25">
      <c r="A58" s="61" t="s">
        <v>506</v>
      </c>
      <c r="B58" s="62"/>
      <c r="C58" s="62"/>
      <c r="D58" s="62"/>
      <c r="E58" s="62"/>
      <c r="F58" s="62"/>
    </row>
    <row r="59" spans="1:6" ht="20.100000000000001" customHeight="1" x14ac:dyDescent="0.25">
      <c r="A59" s="69"/>
      <c r="B59" s="47"/>
      <c r="C59" s="47"/>
      <c r="D59" s="47"/>
      <c r="E59" s="47"/>
      <c r="F59" s="47"/>
    </row>
    <row r="60" spans="1:6" ht="20.100000000000001" customHeight="1" x14ac:dyDescent="0.25">
      <c r="A60" s="19" t="s">
        <v>510</v>
      </c>
      <c r="B60" s="47"/>
      <c r="C60" s="47"/>
      <c r="D60" s="47"/>
      <c r="E60" s="47"/>
      <c r="F60" s="47"/>
    </row>
    <row r="61" spans="1:6" ht="20.100000000000001" customHeight="1" x14ac:dyDescent="0.25">
      <c r="A61" s="61" t="s">
        <v>511</v>
      </c>
      <c r="B61" s="62"/>
      <c r="C61" s="62"/>
      <c r="D61" s="62"/>
      <c r="E61" s="62"/>
      <c r="F61" s="62"/>
    </row>
    <row r="62" spans="1:6" ht="20.100000000000001" customHeight="1" x14ac:dyDescent="0.25">
      <c r="A62" s="61" t="s">
        <v>512</v>
      </c>
      <c r="B62" s="128"/>
      <c r="C62" s="62"/>
      <c r="D62" s="62"/>
      <c r="E62" s="62"/>
      <c r="F62" s="62"/>
    </row>
    <row r="63" spans="1:6" ht="20.100000000000001" customHeight="1" x14ac:dyDescent="0.25">
      <c r="A63" s="69"/>
      <c r="B63" s="47"/>
      <c r="C63" s="47"/>
      <c r="D63" s="47"/>
      <c r="E63" s="47"/>
      <c r="F63" s="47"/>
    </row>
    <row r="64" spans="1:6" ht="20.100000000000001" customHeight="1" x14ac:dyDescent="0.25">
      <c r="A64" s="19" t="s">
        <v>513</v>
      </c>
      <c r="B64" s="47"/>
      <c r="C64" s="47"/>
      <c r="D64" s="47"/>
      <c r="E64" s="47"/>
      <c r="F64" s="47"/>
    </row>
    <row r="65" spans="1:6" ht="20.100000000000001" customHeight="1" x14ac:dyDescent="0.25">
      <c r="A65" s="61" t="s">
        <v>514</v>
      </c>
      <c r="B65" s="62"/>
      <c r="C65" s="62"/>
      <c r="D65" s="62"/>
      <c r="E65" s="62"/>
      <c r="F65" s="62"/>
    </row>
    <row r="66" spans="1:6" ht="20.100000000000001" customHeight="1" x14ac:dyDescent="0.25">
      <c r="A66" s="61" t="s">
        <v>515</v>
      </c>
      <c r="B66" s="62"/>
      <c r="C66" s="62"/>
      <c r="D66" s="62"/>
      <c r="E66" s="62"/>
      <c r="F66" s="62"/>
    </row>
    <row r="67" spans="1:6" ht="20.100000000000001" customHeight="1" x14ac:dyDescent="0.25">
      <c r="A67" s="124"/>
      <c r="B67" s="57"/>
      <c r="C67" s="57"/>
      <c r="D67" s="57"/>
      <c r="E67" s="57"/>
      <c r="F67" s="57"/>
    </row>
  </sheetData>
  <mergeCells count="1">
    <mergeCell ref="A1:F1"/>
  </mergeCells>
  <dataValidations count="14">
    <dataValidation type="decimal" allowBlank="1" showInputMessage="1" showErrorMessage="1" sqref="B52:F54 B57:F58 B62:F62 B43:F45 B36:F38 B31:F33 B28:F28" xr:uid="{00000000-0002-0000-0D00-000000000000}">
      <formula1>-1.79769313486231E+100</formula1>
      <formula2>1.79769313486231E+100</formula2>
    </dataValidation>
    <dataValidation type="whole" allowBlank="1" showInputMessage="1" showErrorMessage="1" sqref="B11:F13 B15:F17" xr:uid="{00000000-0002-0000-0D00-000001000000}">
      <formula1>0</formula1>
      <formula2>199</formula2>
    </dataValidation>
    <dataValidation allowBlank="1" showInputMessage="1" showErrorMessage="1" prompt="Definir si el tipo de sistema es un plan de beneficio definido, de contribución definida o mixto." sqref="B7:F7" xr:uid="{00000000-0002-0000-0D00-000002000000}"/>
    <dataValidation allowBlank="1" showInputMessage="1" showErrorMessage="1" prompt="Definir si el tipo de sistema corresponde a una prestación laboral o es un fondo general para trabajadores del estado o municipio." sqref="B6:F6" xr:uid="{00000000-0002-0000-0D00-000003000000}"/>
    <dataValidation allowBlank="1" showInputMessage="1" showErrorMessage="1" prompt="La empresa o institución que elaboró el estudio actuarial más reciente." sqref="B66:F66" xr:uid="{00000000-0002-0000-0D00-000004000000}"/>
    <dataValidation type="whole" allowBlank="1" showInputMessage="1" showErrorMessage="1" prompt="El año en que el plan se encuentre en descapitalización." sqref="B61:F61" xr:uid="{00000000-0002-0000-0D00-000005000000}">
      <formula1>1900</formula1>
      <formula2>2099</formula2>
    </dataValidation>
    <dataValidation type="decimal" allowBlank="1" showInputMessage="1" showErrorMessage="1" prompt="La esperanza de vida (en años) de los afiliados al plan. " sqref="B25:F25" xr:uid="{00000000-0002-0000-0D00-000006000000}">
      <formula1>0</formula1>
      <formula2>199</formula2>
    </dataValidation>
    <dataValidation type="whole" allowBlank="1" showInputMessage="1" showErrorMessage="1" prompt="La edad (en años) a la que el afiliado puede tramitar su jubilación o pensión." sqref="B24:F24" xr:uid="{00000000-0002-0000-0D00-000007000000}">
      <formula1>0</formula1>
      <formula2>199</formula2>
    </dataValidation>
    <dataValidation type="decimal" allowBlank="1" showInputMessage="1" showErrorMessage="1" prompt="El porcentaje (%) de crecimiento esperado de los pensionados y jubilados." sqref="B22:F22" xr:uid="{00000000-0002-0000-0D00-000008000000}">
      <formula1>0</formula1>
      <formula2>100</formula2>
    </dataValidation>
    <dataValidation type="decimal" allowBlank="1" showInputMessage="1" showErrorMessage="1" prompt="La aportación que realiza el ente público al plan de pensión como porcentaje (%) del salario." sqref="B20:F21" xr:uid="{00000000-0002-0000-0D00-000009000000}">
      <formula1>0</formula1>
      <formula2>100</formula2>
    </dataValidation>
    <dataValidation type="whole" allowBlank="1" showInputMessage="1" showErrorMessage="1" prompt="Promedio de años de servicios de los trabajadores afiliados activos." sqref="B19:F19" xr:uid="{00000000-0002-0000-0D00-00000A000000}">
      <formula1>0</formula1>
      <formula2>100</formula2>
    </dataValidation>
    <dataValidation type="whole" allowBlank="1" showInputMessage="1" showErrorMessage="1" prompt="El año en que se elaboró el estudio actuarial más reciente." sqref="B65:F65" xr:uid="{00000000-0002-0000-0D00-00000B000000}">
      <formula1>1900</formula1>
      <formula2>2099</formula2>
    </dataValidation>
    <dataValidation type="decimal" allowBlank="1" showInputMessage="1" showErrorMessage="1" prompt="El porcentaje (%) de crecimiento esperado de los activos del plan." sqref="B23:F23" xr:uid="{00000000-0002-0000-0D00-00000C000000}">
      <formula1>0</formula1>
      <formula2>100</formula2>
    </dataValidation>
    <dataValidation type="decimal" allowBlank="1" showInputMessage="1" showErrorMessage="1" sqref="B14:F14 B10:F10" xr:uid="{00000000-0002-0000-0D00-00000D000000}">
      <formula1>0</formula1>
      <formula2>200</formula2>
    </dataValidation>
  </dataValidation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H45"/>
  <sheetViews>
    <sheetView showGridLines="0" topLeftCell="A22" zoomScale="94" zoomScaleNormal="110" workbookViewId="0">
      <selection activeCell="D62" sqref="D62"/>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44" t="s">
        <v>123</v>
      </c>
      <c r="B1" s="145"/>
      <c r="C1" s="145"/>
      <c r="D1" s="145"/>
      <c r="E1" s="145"/>
      <c r="F1" s="145"/>
      <c r="G1" s="145"/>
      <c r="H1" s="146"/>
    </row>
    <row r="2" spans="1:8" x14ac:dyDescent="0.25">
      <c r="A2" s="114" t="str">
        <f>'Formato 1'!A2</f>
        <v>MUNICIPIO DE ACAMBARO, GTO.</v>
      </c>
      <c r="B2" s="115"/>
      <c r="C2" s="115"/>
      <c r="D2" s="115"/>
      <c r="E2" s="115"/>
      <c r="F2" s="115"/>
      <c r="G2" s="115"/>
      <c r="H2" s="116"/>
    </row>
    <row r="3" spans="1:8" ht="15" customHeight="1" x14ac:dyDescent="0.25">
      <c r="A3" s="117" t="s">
        <v>124</v>
      </c>
      <c r="B3" s="118"/>
      <c r="C3" s="118"/>
      <c r="D3" s="118"/>
      <c r="E3" s="118"/>
      <c r="F3" s="118"/>
      <c r="G3" s="118"/>
      <c r="H3" s="119"/>
    </row>
    <row r="4" spans="1:8" ht="15" customHeight="1" x14ac:dyDescent="0.25">
      <c r="A4" s="117" t="str">
        <f>'Formato 1'!A4</f>
        <v>Al 31 de Diciembre de 2022 y al 31 de Marzo de 2023 (b)</v>
      </c>
      <c r="B4" s="118"/>
      <c r="C4" s="118"/>
      <c r="D4" s="118"/>
      <c r="E4" s="118"/>
      <c r="F4" s="118"/>
      <c r="G4" s="118"/>
      <c r="H4" s="119"/>
    </row>
    <row r="5" spans="1:8" x14ac:dyDescent="0.25">
      <c r="A5" s="120" t="s">
        <v>2</v>
      </c>
      <c r="B5" s="121"/>
      <c r="C5" s="121"/>
      <c r="D5" s="121"/>
      <c r="E5" s="121"/>
      <c r="F5" s="121"/>
      <c r="G5" s="121"/>
      <c r="H5" s="122"/>
    </row>
    <row r="6" spans="1:8" ht="41.45" customHeight="1" x14ac:dyDescent="0.25">
      <c r="A6" s="5" t="s">
        <v>125</v>
      </c>
      <c r="B6" s="6" t="s">
        <v>162</v>
      </c>
      <c r="C6" s="5" t="s">
        <v>126</v>
      </c>
      <c r="D6" s="5" t="s">
        <v>127</v>
      </c>
      <c r="E6" s="5" t="s">
        <v>128</v>
      </c>
      <c r="F6" s="5" t="s">
        <v>129</v>
      </c>
      <c r="G6" s="5" t="s">
        <v>130</v>
      </c>
      <c r="H6" s="7" t="s">
        <v>131</v>
      </c>
    </row>
    <row r="7" spans="1:8" x14ac:dyDescent="0.25">
      <c r="A7" s="106"/>
      <c r="B7" s="107"/>
      <c r="C7" s="107"/>
      <c r="D7" s="107"/>
      <c r="E7" s="107"/>
      <c r="F7" s="107"/>
      <c r="G7" s="107"/>
      <c r="H7" s="107"/>
    </row>
    <row r="8" spans="1:8" x14ac:dyDescent="0.25">
      <c r="A8" s="8" t="s">
        <v>132</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8" t="s">
        <v>133</v>
      </c>
      <c r="B9" s="49">
        <f t="shared" ref="B9:H9" si="1">SUM(B10:B12)</f>
        <v>0</v>
      </c>
      <c r="C9" s="49">
        <f t="shared" si="1"/>
        <v>0</v>
      </c>
      <c r="D9" s="49">
        <f t="shared" si="1"/>
        <v>0</v>
      </c>
      <c r="E9" s="49">
        <f t="shared" si="1"/>
        <v>0</v>
      </c>
      <c r="F9" s="49">
        <f t="shared" si="1"/>
        <v>0</v>
      </c>
      <c r="G9" s="49">
        <f t="shared" si="1"/>
        <v>0</v>
      </c>
      <c r="H9" s="49">
        <f t="shared" si="1"/>
        <v>0</v>
      </c>
    </row>
    <row r="10" spans="1:8" ht="17.25" customHeight="1" x14ac:dyDescent="0.25">
      <c r="A10" s="109" t="s">
        <v>134</v>
      </c>
      <c r="B10" s="62">
        <v>0</v>
      </c>
      <c r="C10" s="62">
        <v>0</v>
      </c>
      <c r="D10" s="62">
        <v>0</v>
      </c>
      <c r="E10" s="110">
        <v>0</v>
      </c>
      <c r="F10" s="110">
        <v>0</v>
      </c>
      <c r="G10" s="110">
        <v>0</v>
      </c>
      <c r="H10" s="110">
        <v>0</v>
      </c>
    </row>
    <row r="11" spans="1:8" x14ac:dyDescent="0.25">
      <c r="A11" s="109" t="s">
        <v>135</v>
      </c>
      <c r="B11" s="62">
        <v>0</v>
      </c>
      <c r="C11" s="62">
        <v>0</v>
      </c>
      <c r="D11" s="62">
        <v>0</v>
      </c>
      <c r="E11" s="110">
        <v>0</v>
      </c>
      <c r="F11" s="110">
        <v>0</v>
      </c>
      <c r="G11" s="49">
        <v>0</v>
      </c>
      <c r="H11" s="49">
        <v>0</v>
      </c>
    </row>
    <row r="12" spans="1:8" ht="16.5" customHeight="1" x14ac:dyDescent="0.25">
      <c r="A12" s="109" t="s">
        <v>136</v>
      </c>
      <c r="B12" s="62">
        <v>0</v>
      </c>
      <c r="C12" s="62">
        <v>0</v>
      </c>
      <c r="D12" s="62">
        <v>0</v>
      </c>
      <c r="E12" s="110">
        <v>0</v>
      </c>
      <c r="F12" s="110">
        <v>0</v>
      </c>
      <c r="G12" s="49">
        <v>0</v>
      </c>
      <c r="H12" s="49">
        <v>0</v>
      </c>
    </row>
    <row r="13" spans="1:8" x14ac:dyDescent="0.25">
      <c r="A13" s="108" t="s">
        <v>137</v>
      </c>
      <c r="B13" s="49">
        <f t="shared" ref="B13:H13" si="2">SUM(B14:B16)</f>
        <v>0</v>
      </c>
      <c r="C13" s="49">
        <f t="shared" si="2"/>
        <v>0</v>
      </c>
      <c r="D13" s="49">
        <f t="shared" si="2"/>
        <v>0</v>
      </c>
      <c r="E13" s="49">
        <f t="shared" si="2"/>
        <v>0</v>
      </c>
      <c r="F13" s="49">
        <f t="shared" si="2"/>
        <v>0</v>
      </c>
      <c r="G13" s="49">
        <f t="shared" si="2"/>
        <v>0</v>
      </c>
      <c r="H13" s="49">
        <f t="shared" si="2"/>
        <v>0</v>
      </c>
    </row>
    <row r="14" spans="1:8" x14ac:dyDescent="0.25">
      <c r="A14" s="109" t="s">
        <v>138</v>
      </c>
      <c r="B14" s="62">
        <v>0</v>
      </c>
      <c r="C14" s="62">
        <v>0</v>
      </c>
      <c r="D14" s="62">
        <v>0</v>
      </c>
      <c r="E14" s="110">
        <v>0</v>
      </c>
      <c r="F14" s="110">
        <v>0</v>
      </c>
      <c r="G14" s="49">
        <v>0</v>
      </c>
      <c r="H14" s="49">
        <v>0</v>
      </c>
    </row>
    <row r="15" spans="1:8" ht="15" customHeight="1" x14ac:dyDescent="0.25">
      <c r="A15" s="109" t="s">
        <v>139</v>
      </c>
      <c r="B15" s="62">
        <v>0</v>
      </c>
      <c r="C15" s="62">
        <v>0</v>
      </c>
      <c r="D15" s="62">
        <v>0</v>
      </c>
      <c r="E15" s="110">
        <v>0</v>
      </c>
      <c r="F15" s="110">
        <v>0</v>
      </c>
      <c r="G15" s="49">
        <v>0</v>
      </c>
      <c r="H15" s="49">
        <v>0</v>
      </c>
    </row>
    <row r="16" spans="1:8" x14ac:dyDescent="0.25">
      <c r="A16" s="109" t="s">
        <v>140</v>
      </c>
      <c r="B16" s="62">
        <v>0</v>
      </c>
      <c r="C16" s="62">
        <v>0</v>
      </c>
      <c r="D16" s="62">
        <v>0</v>
      </c>
      <c r="E16" s="110">
        <v>0</v>
      </c>
      <c r="F16" s="110">
        <v>0</v>
      </c>
      <c r="G16" s="49">
        <v>0</v>
      </c>
      <c r="H16" s="49">
        <v>0</v>
      </c>
    </row>
    <row r="17" spans="1:8" x14ac:dyDescent="0.25">
      <c r="A17" s="111"/>
      <c r="B17" s="94"/>
      <c r="C17" s="94"/>
      <c r="D17" s="94"/>
      <c r="E17" s="94"/>
      <c r="F17" s="94"/>
      <c r="G17" s="94"/>
      <c r="H17" s="94"/>
    </row>
    <row r="18" spans="1:8" x14ac:dyDescent="0.25">
      <c r="A18" s="8" t="s">
        <v>141</v>
      </c>
      <c r="B18" s="12">
        <v>50336107.729999997</v>
      </c>
      <c r="C18" s="112"/>
      <c r="D18" s="112"/>
      <c r="E18" s="112"/>
      <c r="F18" s="4">
        <v>43614347.670000002</v>
      </c>
      <c r="G18" s="112"/>
      <c r="H18" s="112"/>
    </row>
    <row r="19" spans="1:8" ht="16.5" customHeight="1" x14ac:dyDescent="0.25">
      <c r="A19" s="111"/>
      <c r="B19" s="94"/>
      <c r="C19" s="94"/>
      <c r="D19" s="94"/>
      <c r="E19" s="94"/>
      <c r="F19" s="94"/>
      <c r="G19" s="94"/>
      <c r="H19" s="94"/>
    </row>
    <row r="20" spans="1:8" ht="14.45" customHeight="1" x14ac:dyDescent="0.25">
      <c r="A20" s="8" t="s">
        <v>142</v>
      </c>
      <c r="B20" s="4">
        <f>B8+B18</f>
        <v>50336107.729999997</v>
      </c>
      <c r="C20" s="4">
        <f t="shared" ref="C20:H20" si="3">C8+C18</f>
        <v>0</v>
      </c>
      <c r="D20" s="4">
        <f t="shared" si="3"/>
        <v>0</v>
      </c>
      <c r="E20" s="4">
        <f t="shared" si="3"/>
        <v>0</v>
      </c>
      <c r="F20" s="4">
        <f t="shared" si="3"/>
        <v>43614347.670000002</v>
      </c>
      <c r="G20" s="4">
        <f t="shared" si="3"/>
        <v>0</v>
      </c>
      <c r="H20" s="4">
        <f t="shared" si="3"/>
        <v>0</v>
      </c>
    </row>
    <row r="21" spans="1:8" ht="16.5" customHeight="1" x14ac:dyDescent="0.25">
      <c r="A21" s="111"/>
      <c r="B21" s="51"/>
      <c r="C21" s="51"/>
      <c r="D21" s="51"/>
      <c r="E21" s="51"/>
      <c r="F21" s="51"/>
      <c r="G21" s="51"/>
      <c r="H21" s="51"/>
    </row>
    <row r="22" spans="1:8" ht="16.5" customHeight="1" x14ac:dyDescent="0.25">
      <c r="A22" s="8" t="s">
        <v>143</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3" t="s">
        <v>144</v>
      </c>
      <c r="B23" s="49">
        <v>0</v>
      </c>
      <c r="C23" s="49">
        <v>0</v>
      </c>
      <c r="D23" s="49">
        <v>0</v>
      </c>
      <c r="E23" s="49">
        <v>0</v>
      </c>
      <c r="F23" s="49">
        <v>0</v>
      </c>
      <c r="G23" s="49">
        <v>0</v>
      </c>
      <c r="H23" s="49">
        <v>0</v>
      </c>
    </row>
    <row r="24" spans="1:8" ht="15" customHeight="1" x14ac:dyDescent="0.25">
      <c r="A24" s="113" t="s">
        <v>145</v>
      </c>
      <c r="B24" s="49">
        <v>0</v>
      </c>
      <c r="C24" s="49">
        <v>0</v>
      </c>
      <c r="D24" s="49">
        <v>0</v>
      </c>
      <c r="E24" s="49">
        <v>0</v>
      </c>
      <c r="F24" s="49">
        <v>0</v>
      </c>
      <c r="G24" s="49">
        <v>0</v>
      </c>
      <c r="H24" s="49">
        <v>0</v>
      </c>
    </row>
    <row r="25" spans="1:8" x14ac:dyDescent="0.25">
      <c r="A25" s="113" t="s">
        <v>146</v>
      </c>
      <c r="B25" s="49">
        <v>0</v>
      </c>
      <c r="C25" s="49">
        <v>0</v>
      </c>
      <c r="D25" s="49">
        <v>0</v>
      </c>
      <c r="E25" s="49">
        <v>0</v>
      </c>
      <c r="F25" s="49">
        <v>0</v>
      </c>
      <c r="G25" s="49">
        <v>0</v>
      </c>
      <c r="H25" s="49">
        <v>0</v>
      </c>
    </row>
    <row r="26" spans="1:8" ht="16.5" customHeight="1" x14ac:dyDescent="0.25">
      <c r="A26" s="9"/>
      <c r="B26" s="51"/>
      <c r="C26" s="51"/>
      <c r="D26" s="51"/>
      <c r="E26" s="51"/>
      <c r="F26" s="51"/>
      <c r="G26" s="51"/>
      <c r="H26" s="51"/>
    </row>
    <row r="27" spans="1:8" ht="16.5" customHeight="1" x14ac:dyDescent="0.25">
      <c r="A27" s="8" t="s">
        <v>148</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3" t="s">
        <v>149</v>
      </c>
      <c r="B28" s="49">
        <v>0</v>
      </c>
      <c r="C28" s="49">
        <v>0</v>
      </c>
      <c r="D28" s="49">
        <v>0</v>
      </c>
      <c r="E28" s="49">
        <v>0</v>
      </c>
      <c r="F28" s="49">
        <v>0</v>
      </c>
      <c r="G28" s="49">
        <v>0</v>
      </c>
      <c r="H28" s="49">
        <v>0</v>
      </c>
    </row>
    <row r="29" spans="1:8" ht="15" customHeight="1" x14ac:dyDescent="0.25">
      <c r="A29" s="113" t="s">
        <v>150</v>
      </c>
      <c r="B29" s="49">
        <v>0</v>
      </c>
      <c r="C29" s="49">
        <v>0</v>
      </c>
      <c r="D29" s="49">
        <v>0</v>
      </c>
      <c r="E29" s="49">
        <v>0</v>
      </c>
      <c r="F29" s="49">
        <v>0</v>
      </c>
      <c r="G29" s="49">
        <v>0</v>
      </c>
      <c r="H29" s="49">
        <v>0</v>
      </c>
    </row>
    <row r="30" spans="1:8" ht="15.75" customHeight="1" x14ac:dyDescent="0.25">
      <c r="A30" s="113" t="s">
        <v>151</v>
      </c>
      <c r="B30" s="49">
        <v>0</v>
      </c>
      <c r="C30" s="49">
        <v>0</v>
      </c>
      <c r="D30" s="49">
        <v>0</v>
      </c>
      <c r="E30" s="49">
        <v>0</v>
      </c>
      <c r="F30" s="49">
        <v>0</v>
      </c>
      <c r="G30" s="49">
        <v>0</v>
      </c>
      <c r="H30" s="49">
        <v>0</v>
      </c>
    </row>
    <row r="31" spans="1:8" ht="15" customHeight="1" x14ac:dyDescent="0.25">
      <c r="A31" s="10" t="s">
        <v>147</v>
      </c>
      <c r="B31" s="56"/>
      <c r="C31" s="56"/>
      <c r="D31" s="56"/>
      <c r="E31" s="56"/>
      <c r="F31" s="56"/>
      <c r="G31" s="56"/>
      <c r="H31" s="56"/>
    </row>
    <row r="32" spans="1:8" x14ac:dyDescent="0.25">
      <c r="A32" s="63"/>
    </row>
    <row r="33" spans="1:8" ht="14.45" customHeight="1" x14ac:dyDescent="0.25">
      <c r="A33" s="147" t="s">
        <v>518</v>
      </c>
      <c r="B33" s="147"/>
      <c r="C33" s="147"/>
      <c r="D33" s="147"/>
      <c r="E33" s="147"/>
      <c r="F33" s="147"/>
      <c r="G33" s="147"/>
      <c r="H33" s="147"/>
    </row>
    <row r="34" spans="1:8" ht="14.45" customHeight="1" x14ac:dyDescent="0.25">
      <c r="A34" s="147"/>
      <c r="B34" s="147"/>
      <c r="C34" s="147"/>
      <c r="D34" s="147"/>
      <c r="E34" s="147"/>
      <c r="F34" s="147"/>
      <c r="G34" s="147"/>
      <c r="H34" s="147"/>
    </row>
    <row r="35" spans="1:8" ht="14.45" customHeight="1" x14ac:dyDescent="0.25">
      <c r="A35" s="147"/>
      <c r="B35" s="147"/>
      <c r="C35" s="147"/>
      <c r="D35" s="147"/>
      <c r="E35" s="147"/>
      <c r="F35" s="147"/>
      <c r="G35" s="147"/>
      <c r="H35" s="147"/>
    </row>
    <row r="36" spans="1:8" ht="14.45" customHeight="1" x14ac:dyDescent="0.25">
      <c r="A36" s="147"/>
      <c r="B36" s="147"/>
      <c r="C36" s="147"/>
      <c r="D36" s="147"/>
      <c r="E36" s="147"/>
      <c r="F36" s="147"/>
      <c r="G36" s="147"/>
      <c r="H36" s="147"/>
    </row>
    <row r="37" spans="1:8" ht="14.45" customHeight="1" x14ac:dyDescent="0.25">
      <c r="A37" s="147"/>
      <c r="B37" s="147"/>
      <c r="C37" s="147"/>
      <c r="D37" s="147"/>
      <c r="E37" s="147"/>
      <c r="F37" s="147"/>
      <c r="G37" s="147"/>
      <c r="H37" s="147"/>
    </row>
    <row r="38" spans="1:8" x14ac:dyDescent="0.25">
      <c r="A38" s="63"/>
    </row>
    <row r="39" spans="1:8" ht="45" x14ac:dyDescent="0.25">
      <c r="A39" s="5" t="s">
        <v>152</v>
      </c>
      <c r="B39" s="5" t="s">
        <v>153</v>
      </c>
      <c r="C39" s="5" t="s">
        <v>154</v>
      </c>
      <c r="D39" s="5" t="s">
        <v>155</v>
      </c>
      <c r="E39" s="5" t="s">
        <v>156</v>
      </c>
      <c r="F39" s="7" t="s">
        <v>157</v>
      </c>
    </row>
    <row r="40" spans="1:8" x14ac:dyDescent="0.25">
      <c r="A40" s="47"/>
      <c r="B40" s="55"/>
      <c r="C40" s="55"/>
      <c r="D40" s="55"/>
      <c r="E40" s="55"/>
      <c r="F40" s="55"/>
    </row>
    <row r="41" spans="1:8" x14ac:dyDescent="0.25">
      <c r="A41" s="8" t="s">
        <v>158</v>
      </c>
      <c r="B41" s="4">
        <f>SUM(B42:B44)</f>
        <v>0</v>
      </c>
      <c r="C41" s="4">
        <f t="shared" ref="C41:F41" si="6">SUM(C42:C44)</f>
        <v>0</v>
      </c>
      <c r="D41" s="4">
        <f t="shared" si="6"/>
        <v>0</v>
      </c>
      <c r="E41" s="4">
        <f t="shared" si="6"/>
        <v>0</v>
      </c>
      <c r="F41" s="4">
        <f t="shared" si="6"/>
        <v>0</v>
      </c>
    </row>
    <row r="42" spans="1:8" x14ac:dyDescent="0.25">
      <c r="A42" s="113" t="s">
        <v>159</v>
      </c>
      <c r="B42" s="49">
        <v>0</v>
      </c>
      <c r="C42" s="49">
        <v>0</v>
      </c>
      <c r="D42" s="49">
        <v>0</v>
      </c>
      <c r="E42" s="49">
        <v>0</v>
      </c>
      <c r="F42" s="49">
        <v>0</v>
      </c>
      <c r="G42" s="71"/>
    </row>
    <row r="43" spans="1:8" x14ac:dyDescent="0.25">
      <c r="A43" s="113" t="s">
        <v>160</v>
      </c>
      <c r="B43" s="49">
        <v>0</v>
      </c>
      <c r="C43" s="49">
        <v>0</v>
      </c>
      <c r="D43" s="49">
        <v>0</v>
      </c>
      <c r="E43" s="49">
        <v>0</v>
      </c>
      <c r="F43" s="49">
        <v>0</v>
      </c>
      <c r="G43" s="71"/>
    </row>
    <row r="44" spans="1:8" x14ac:dyDescent="0.25">
      <c r="A44" s="113" t="s">
        <v>161</v>
      </c>
      <c r="B44" s="49">
        <v>0</v>
      </c>
      <c r="C44" s="49">
        <v>0</v>
      </c>
      <c r="D44" s="49">
        <v>0</v>
      </c>
      <c r="E44" s="49">
        <v>0</v>
      </c>
      <c r="F44" s="49">
        <v>0</v>
      </c>
      <c r="G44" s="71"/>
    </row>
    <row r="45" spans="1:8" x14ac:dyDescent="0.25">
      <c r="A45" s="11" t="s">
        <v>147</v>
      </c>
      <c r="B45" s="56"/>
      <c r="C45" s="56"/>
      <c r="D45" s="56"/>
      <c r="E45" s="56"/>
      <c r="F45" s="56"/>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9" scale="65" orientation="landscape" horizontalDpi="1200" verticalDpi="1200" r:id="rId1"/>
  <ignoredErrors>
    <ignoredError sqref="B8:H9 B41:F44 B13:H13 E12 B17:H17 E16 B19:H19 C18:E18 E10 G10:H10 E11 G11:H11 G12:H12 E14 G14:H14 E15 G15:H15 G16:H16 B21:H31 C20:H20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K21"/>
  <sheetViews>
    <sheetView showGridLines="0" zoomScaleNormal="100" workbookViewId="0">
      <selection sqref="A1:K21"/>
    </sheetView>
  </sheetViews>
  <sheetFormatPr baseColWidth="10" defaultColWidth="11" defaultRowHeight="15" x14ac:dyDescent="0.25"/>
  <cols>
    <col min="1" max="1" width="80.7109375" customWidth="1"/>
    <col min="2" max="2" width="24.28515625" customWidth="1"/>
    <col min="3" max="3" width="27.5703125" customWidth="1"/>
    <col min="4" max="6" width="14.28515625" customWidth="1"/>
    <col min="7" max="7" width="16.7109375" customWidth="1"/>
    <col min="8" max="9" width="19.140625" customWidth="1"/>
    <col min="10" max="10" width="19.7109375" customWidth="1"/>
    <col min="11" max="11" width="17.7109375" customWidth="1"/>
    <col min="12" max="12" width="4.28515625" customWidth="1"/>
  </cols>
  <sheetData>
    <row r="1" spans="1:11" ht="40.9" customHeight="1" x14ac:dyDescent="0.25">
      <c r="A1" s="148" t="s">
        <v>164</v>
      </c>
      <c r="B1" s="149"/>
      <c r="C1" s="149"/>
      <c r="D1" s="149"/>
      <c r="E1" s="149"/>
      <c r="F1" s="149"/>
      <c r="G1" s="149"/>
      <c r="H1" s="149"/>
      <c r="I1" s="149"/>
      <c r="J1" s="149"/>
      <c r="K1" s="150"/>
    </row>
    <row r="2" spans="1:11" x14ac:dyDescent="0.25">
      <c r="A2" s="114" t="str">
        <f>'Formato 1'!A2</f>
        <v>MUNICIPIO DE ACAMBARO, GTO.</v>
      </c>
      <c r="B2" s="115"/>
      <c r="C2" s="115"/>
      <c r="D2" s="115"/>
      <c r="E2" s="115"/>
      <c r="F2" s="115"/>
      <c r="G2" s="115"/>
      <c r="H2" s="115"/>
      <c r="I2" s="115"/>
      <c r="J2" s="115"/>
      <c r="K2" s="116"/>
    </row>
    <row r="3" spans="1:11" x14ac:dyDescent="0.25">
      <c r="A3" s="117" t="s">
        <v>165</v>
      </c>
      <c r="B3" s="118"/>
      <c r="C3" s="118"/>
      <c r="D3" s="118"/>
      <c r="E3" s="118"/>
      <c r="F3" s="118"/>
      <c r="G3" s="118"/>
      <c r="H3" s="118"/>
      <c r="I3" s="118"/>
      <c r="J3" s="118"/>
      <c r="K3" s="119"/>
    </row>
    <row r="4" spans="1:11" x14ac:dyDescent="0.25">
      <c r="A4" s="117" t="s">
        <v>188</v>
      </c>
      <c r="B4" s="118"/>
      <c r="C4" s="118"/>
      <c r="D4" s="118"/>
      <c r="E4" s="118"/>
      <c r="F4" s="118"/>
      <c r="G4" s="118"/>
      <c r="H4" s="118"/>
      <c r="I4" s="118"/>
      <c r="J4" s="118"/>
      <c r="K4" s="119"/>
    </row>
    <row r="5" spans="1:11" x14ac:dyDescent="0.25">
      <c r="A5" s="117" t="s">
        <v>2</v>
      </c>
      <c r="B5" s="118"/>
      <c r="C5" s="118"/>
      <c r="D5" s="118"/>
      <c r="E5" s="118"/>
      <c r="F5" s="118"/>
      <c r="G5" s="118"/>
      <c r="H5" s="118"/>
      <c r="I5" s="118"/>
      <c r="J5" s="118"/>
      <c r="K5" s="119"/>
    </row>
    <row r="6" spans="1:11" ht="41.45" customHeight="1" x14ac:dyDescent="0.25">
      <c r="A6" s="7" t="s">
        <v>166</v>
      </c>
      <c r="B6" s="7" t="s">
        <v>167</v>
      </c>
      <c r="C6" s="7" t="s">
        <v>168</v>
      </c>
      <c r="D6" s="7" t="s">
        <v>169</v>
      </c>
      <c r="E6" s="7" t="s">
        <v>170</v>
      </c>
      <c r="F6" s="7" t="s">
        <v>171</v>
      </c>
      <c r="G6" s="7" t="s">
        <v>172</v>
      </c>
      <c r="H6" s="7" t="s">
        <v>173</v>
      </c>
      <c r="I6" s="1" t="s">
        <v>174</v>
      </c>
      <c r="J6" s="1" t="s">
        <v>175</v>
      </c>
      <c r="K6" s="1" t="s">
        <v>176</v>
      </c>
    </row>
    <row r="7" spans="1:11" x14ac:dyDescent="0.25">
      <c r="A7" s="52"/>
      <c r="B7" s="55"/>
      <c r="C7" s="55"/>
      <c r="D7" s="55"/>
      <c r="E7" s="55"/>
      <c r="F7" s="55"/>
      <c r="G7" s="55"/>
      <c r="H7" s="55"/>
      <c r="I7" s="55"/>
      <c r="J7" s="55"/>
      <c r="K7" s="55"/>
    </row>
    <row r="8" spans="1:11" x14ac:dyDescent="0.25">
      <c r="A8" s="2" t="s">
        <v>177</v>
      </c>
      <c r="B8" s="102"/>
      <c r="C8" s="102"/>
      <c r="D8" s="102"/>
      <c r="E8" s="12">
        <f>SUM(E9:E12)</f>
        <v>0</v>
      </c>
      <c r="F8" s="102"/>
      <c r="G8" s="12">
        <f>SUM(G9:G12)</f>
        <v>0</v>
      </c>
      <c r="H8" s="12">
        <f t="shared" ref="H8:K8" si="0">SUM(H9:H12)</f>
        <v>0</v>
      </c>
      <c r="I8" s="12">
        <f t="shared" si="0"/>
        <v>0</v>
      </c>
      <c r="J8" s="12">
        <f t="shared" si="0"/>
        <v>0</v>
      </c>
      <c r="K8" s="12">
        <f t="shared" si="0"/>
        <v>0</v>
      </c>
    </row>
    <row r="9" spans="1:11" ht="23.25" x14ac:dyDescent="0.25">
      <c r="A9" s="103" t="s">
        <v>178</v>
      </c>
      <c r="B9" s="143" t="s">
        <v>600</v>
      </c>
      <c r="C9" s="104"/>
      <c r="D9" s="104"/>
      <c r="E9" s="62"/>
      <c r="F9" s="62"/>
      <c r="G9" s="62"/>
      <c r="H9" s="62"/>
      <c r="I9" s="62"/>
      <c r="J9" s="62"/>
      <c r="K9" s="62"/>
    </row>
    <row r="10" spans="1:11" x14ac:dyDescent="0.25">
      <c r="A10" s="103" t="s">
        <v>179</v>
      </c>
      <c r="B10" s="104"/>
      <c r="C10" s="104"/>
      <c r="D10" s="104"/>
      <c r="E10" s="62"/>
      <c r="F10" s="62"/>
      <c r="G10" s="62"/>
      <c r="H10" s="62"/>
      <c r="I10" s="62"/>
      <c r="J10" s="62"/>
      <c r="K10" s="62"/>
    </row>
    <row r="11" spans="1:11" x14ac:dyDescent="0.25">
      <c r="A11" s="103" t="s">
        <v>180</v>
      </c>
      <c r="B11" s="104"/>
      <c r="C11" s="104"/>
      <c r="D11" s="104"/>
      <c r="E11" s="62"/>
      <c r="F11" s="62"/>
      <c r="G11" s="62"/>
      <c r="H11" s="62"/>
      <c r="I11" s="62"/>
      <c r="J11" s="62"/>
      <c r="K11" s="62"/>
    </row>
    <row r="12" spans="1:11" x14ac:dyDescent="0.25">
      <c r="A12" s="103" t="s">
        <v>181</v>
      </c>
      <c r="B12" s="104"/>
      <c r="C12" s="104"/>
      <c r="D12" s="104"/>
      <c r="E12" s="62"/>
      <c r="F12" s="62"/>
      <c r="G12" s="62"/>
      <c r="H12" s="62"/>
      <c r="I12" s="62"/>
      <c r="J12" s="62"/>
      <c r="K12" s="62"/>
    </row>
    <row r="13" spans="1:11" x14ac:dyDescent="0.25">
      <c r="A13" s="13" t="s">
        <v>147</v>
      </c>
      <c r="B13" s="105"/>
      <c r="C13" s="105"/>
      <c r="D13" s="105"/>
      <c r="E13" s="47"/>
      <c r="F13" s="47"/>
      <c r="G13" s="47"/>
      <c r="H13" s="47"/>
      <c r="I13" s="47"/>
      <c r="J13" s="47"/>
      <c r="K13" s="47"/>
    </row>
    <row r="14" spans="1:11" x14ac:dyDescent="0.25">
      <c r="A14" s="2" t="s">
        <v>182</v>
      </c>
      <c r="B14" s="102"/>
      <c r="C14" s="102"/>
      <c r="D14" s="102"/>
      <c r="E14" s="12">
        <f>SUM(E15:E18)</f>
        <v>0</v>
      </c>
      <c r="F14" s="102"/>
      <c r="G14" s="12">
        <f>SUM(G15:G18)</f>
        <v>0</v>
      </c>
      <c r="H14" s="12">
        <f t="shared" ref="H14:K14" si="1">SUM(H15:H18)</f>
        <v>0</v>
      </c>
      <c r="I14" s="12">
        <f t="shared" si="1"/>
        <v>0</v>
      </c>
      <c r="J14" s="12">
        <f t="shared" si="1"/>
        <v>0</v>
      </c>
      <c r="K14" s="12">
        <f t="shared" si="1"/>
        <v>0</v>
      </c>
    </row>
    <row r="15" spans="1:11" x14ac:dyDescent="0.25">
      <c r="A15" s="103" t="s">
        <v>183</v>
      </c>
      <c r="B15" s="104"/>
      <c r="C15" s="104"/>
      <c r="D15" s="104"/>
      <c r="E15" s="62"/>
      <c r="F15" s="62"/>
      <c r="G15" s="62"/>
      <c r="H15" s="62"/>
      <c r="I15" s="62"/>
      <c r="J15" s="62"/>
      <c r="K15" s="62"/>
    </row>
    <row r="16" spans="1:11" x14ac:dyDescent="0.25">
      <c r="A16" s="103" t="s">
        <v>184</v>
      </c>
      <c r="B16" s="104"/>
      <c r="C16" s="104"/>
      <c r="D16" s="104"/>
      <c r="E16" s="62"/>
      <c r="F16" s="62"/>
      <c r="G16" s="62"/>
      <c r="H16" s="62"/>
      <c r="I16" s="62"/>
      <c r="J16" s="62"/>
      <c r="K16" s="62"/>
    </row>
    <row r="17" spans="1:11" x14ac:dyDescent="0.25">
      <c r="A17" s="103" t="s">
        <v>185</v>
      </c>
      <c r="B17" s="104"/>
      <c r="C17" s="104"/>
      <c r="D17" s="104"/>
      <c r="E17" s="62"/>
      <c r="F17" s="62"/>
      <c r="G17" s="62"/>
      <c r="H17" s="62"/>
      <c r="I17" s="62"/>
      <c r="J17" s="62"/>
      <c r="K17" s="62"/>
    </row>
    <row r="18" spans="1:11" x14ac:dyDescent="0.25">
      <c r="A18" s="103" t="s">
        <v>186</v>
      </c>
      <c r="B18" s="104"/>
      <c r="C18" s="104"/>
      <c r="D18" s="104"/>
      <c r="E18" s="62"/>
      <c r="F18" s="62"/>
      <c r="G18" s="62"/>
      <c r="H18" s="62"/>
      <c r="I18" s="62"/>
      <c r="J18" s="62"/>
      <c r="K18" s="62"/>
    </row>
    <row r="19" spans="1:11" x14ac:dyDescent="0.25">
      <c r="A19" s="13"/>
      <c r="B19" s="105"/>
      <c r="C19" s="105"/>
      <c r="D19" s="105"/>
      <c r="E19" s="47"/>
      <c r="F19" s="47"/>
      <c r="G19" s="47"/>
      <c r="H19" s="47"/>
      <c r="I19" s="47"/>
      <c r="J19" s="47"/>
      <c r="K19" s="47"/>
    </row>
    <row r="20" spans="1:11" x14ac:dyDescent="0.25">
      <c r="A20" s="2" t="s">
        <v>187</v>
      </c>
      <c r="B20" s="102"/>
      <c r="C20" s="102"/>
      <c r="D20" s="102"/>
      <c r="E20" s="12">
        <f>SUM(E8,E14)</f>
        <v>0</v>
      </c>
      <c r="F20" s="102"/>
      <c r="G20" s="12">
        <f>SUM(G8,G14)</f>
        <v>0</v>
      </c>
      <c r="H20" s="12">
        <f t="shared" ref="H20:K20" si="2">SUM(H8,H14)</f>
        <v>0</v>
      </c>
      <c r="I20" s="12">
        <f t="shared" si="2"/>
        <v>0</v>
      </c>
      <c r="J20" s="12">
        <f t="shared" si="2"/>
        <v>0</v>
      </c>
      <c r="K20" s="12">
        <f t="shared" si="2"/>
        <v>0</v>
      </c>
    </row>
    <row r="21" spans="1:11" x14ac:dyDescent="0.25">
      <c r="A21" s="57"/>
      <c r="B21" s="56"/>
      <c r="C21" s="56"/>
      <c r="D21" s="56"/>
      <c r="E21" s="56"/>
      <c r="F21" s="56"/>
      <c r="G21" s="56"/>
      <c r="H21" s="56"/>
      <c r="I21" s="56"/>
      <c r="J21" s="56"/>
      <c r="K21" s="56"/>
    </row>
  </sheetData>
  <mergeCells count="1">
    <mergeCell ref="A1:K1"/>
  </mergeCells>
  <dataValidations count="5">
    <dataValidation type="date" operator="greaterThanOrEqual" allowBlank="1" showInputMessage="1" showErrorMessage="1" sqref="B15:D18 C9:D12 B10:B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0866141732283461" right="0.70866141732283461" top="0.74803149606299213" bottom="0.74803149606299213" header="0.31496062992125984" footer="0.31496062992125984"/>
  <pageSetup paperSize="9" scale="48" fitToHeight="0" orientation="landscape" horizontalDpi="1200" verticalDpi="1200" r:id="rId1"/>
  <ignoredErrors>
    <ignoredError sqref="E8 G8 H8 I8 J8 K8 E14 G13:G14 I13:I14 H20 J19:J20 E19:E20 I19:I20 H13:H14 J13:J14 K13:K14 G20 K19:K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topLeftCell="A16" zoomScale="67" zoomScaleNormal="53" workbookViewId="0">
      <selection sqref="A1:D75"/>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48" t="s">
        <v>189</v>
      </c>
      <c r="B1" s="149"/>
      <c r="C1" s="149"/>
      <c r="D1" s="150"/>
    </row>
    <row r="2" spans="1:4" x14ac:dyDescent="0.25">
      <c r="A2" s="114" t="str">
        <f>'Formato 1'!A2</f>
        <v>MUNICIPIO DE ACAMBARO, GTO.</v>
      </c>
      <c r="B2" s="115"/>
      <c r="C2" s="115"/>
      <c r="D2" s="116"/>
    </row>
    <row r="3" spans="1:4" x14ac:dyDescent="0.25">
      <c r="A3" s="117" t="s">
        <v>190</v>
      </c>
      <c r="B3" s="118"/>
      <c r="C3" s="118"/>
      <c r="D3" s="119"/>
    </row>
    <row r="4" spans="1:4" x14ac:dyDescent="0.25">
      <c r="A4" s="117" t="str">
        <f>'Formato 3'!A4</f>
        <v>Del 1 de Enero al 31 de Marzo de 2023 (b)</v>
      </c>
      <c r="B4" s="118"/>
      <c r="C4" s="118"/>
      <c r="D4" s="119"/>
    </row>
    <row r="5" spans="1:4" x14ac:dyDescent="0.25">
      <c r="A5" s="120" t="s">
        <v>2</v>
      </c>
      <c r="B5" s="121"/>
      <c r="C5" s="121"/>
      <c r="D5" s="122"/>
    </row>
    <row r="6" spans="1:4" ht="41.45" customHeight="1" x14ac:dyDescent="0.25"/>
    <row r="7" spans="1:4" ht="30" x14ac:dyDescent="0.25">
      <c r="A7" s="14" t="s">
        <v>4</v>
      </c>
      <c r="B7" s="7" t="s">
        <v>191</v>
      </c>
      <c r="C7" s="7" t="s">
        <v>192</v>
      </c>
      <c r="D7" s="7" t="s">
        <v>193</v>
      </c>
    </row>
    <row r="8" spans="1:4" x14ac:dyDescent="0.25">
      <c r="A8" s="3" t="s">
        <v>194</v>
      </c>
      <c r="B8" s="15">
        <f>SUM(B9:B11)</f>
        <v>457197667.55000001</v>
      </c>
      <c r="C8" s="15">
        <f>SUM(C9:C11)</f>
        <v>137497912.03</v>
      </c>
      <c r="D8" s="15">
        <f>SUM(D9:D11)</f>
        <v>137498004.05000001</v>
      </c>
    </row>
    <row r="9" spans="1:4" x14ac:dyDescent="0.25">
      <c r="A9" s="60" t="s">
        <v>195</v>
      </c>
      <c r="B9" s="97">
        <v>300239762.55000001</v>
      </c>
      <c r="C9" s="97">
        <v>89811725.030000001</v>
      </c>
      <c r="D9" s="97">
        <v>89811817.049999997</v>
      </c>
    </row>
    <row r="10" spans="1:4" x14ac:dyDescent="0.25">
      <c r="A10" s="60" t="s">
        <v>196</v>
      </c>
      <c r="B10" s="97">
        <v>156957905</v>
      </c>
      <c r="C10" s="97">
        <v>47686187</v>
      </c>
      <c r="D10" s="97">
        <v>47686187</v>
      </c>
    </row>
    <row r="11" spans="1:4" x14ac:dyDescent="0.25">
      <c r="A11" s="60" t="s">
        <v>197</v>
      </c>
      <c r="B11" s="97">
        <f>B44</f>
        <v>0</v>
      </c>
      <c r="C11" s="97">
        <f>C44</f>
        <v>0</v>
      </c>
      <c r="D11" s="97">
        <f>D44</f>
        <v>0</v>
      </c>
    </row>
    <row r="12" spans="1:4" x14ac:dyDescent="0.25">
      <c r="A12" s="48"/>
      <c r="B12" s="94"/>
      <c r="C12" s="94"/>
      <c r="D12" s="94"/>
    </row>
    <row r="13" spans="1:4" x14ac:dyDescent="0.25">
      <c r="A13" s="3" t="s">
        <v>198</v>
      </c>
      <c r="B13" s="15">
        <f>B14+B15</f>
        <v>457197667.54999995</v>
      </c>
      <c r="C13" s="15">
        <f>C14+C15</f>
        <v>127770836.60999998</v>
      </c>
      <c r="D13" s="15">
        <f>D14+D15</f>
        <v>126429966.44</v>
      </c>
    </row>
    <row r="14" spans="1:4" x14ac:dyDescent="0.25">
      <c r="A14" s="60" t="s">
        <v>199</v>
      </c>
      <c r="B14" s="97">
        <v>249325746.59999999</v>
      </c>
      <c r="C14" s="97">
        <v>55293912.649999999</v>
      </c>
      <c r="D14" s="97">
        <v>53953042.479999997</v>
      </c>
    </row>
    <row r="15" spans="1:4" x14ac:dyDescent="0.25">
      <c r="A15" s="60" t="s">
        <v>200</v>
      </c>
      <c r="B15" s="97">
        <v>207871920.94999999</v>
      </c>
      <c r="C15" s="97">
        <v>72476923.959999993</v>
      </c>
      <c r="D15" s="97">
        <v>72476923.959999993</v>
      </c>
    </row>
    <row r="16" spans="1:4" x14ac:dyDescent="0.25">
      <c r="A16" s="48"/>
      <c r="B16" s="94"/>
      <c r="C16" s="94"/>
      <c r="D16" s="94"/>
    </row>
    <row r="17" spans="1:4" x14ac:dyDescent="0.25">
      <c r="A17" s="3" t="s">
        <v>201</v>
      </c>
      <c r="B17" s="16">
        <v>0</v>
      </c>
      <c r="C17" s="15">
        <f>C18+C19</f>
        <v>102236872.72</v>
      </c>
      <c r="D17" s="15">
        <f>D18+D19</f>
        <v>0</v>
      </c>
    </row>
    <row r="18" spans="1:4" x14ac:dyDescent="0.25">
      <c r="A18" s="60" t="s">
        <v>202</v>
      </c>
      <c r="B18" s="17">
        <v>0</v>
      </c>
      <c r="C18" s="49">
        <v>102236872.72</v>
      </c>
      <c r="D18" s="49"/>
    </row>
    <row r="19" spans="1:4" x14ac:dyDescent="0.25">
      <c r="A19" s="60" t="s">
        <v>203</v>
      </c>
      <c r="B19" s="17">
        <v>0</v>
      </c>
      <c r="C19" s="49"/>
      <c r="D19" s="49"/>
    </row>
    <row r="20" spans="1:4" x14ac:dyDescent="0.25">
      <c r="A20" s="48"/>
      <c r="B20" s="94"/>
      <c r="C20" s="94"/>
      <c r="D20" s="94"/>
    </row>
    <row r="21" spans="1:4" x14ac:dyDescent="0.25">
      <c r="A21" s="3" t="s">
        <v>204</v>
      </c>
      <c r="B21" s="15">
        <f>B8-B13+B17</f>
        <v>5.9604644775390625E-8</v>
      </c>
      <c r="C21" s="15">
        <f>C8-C13+C17</f>
        <v>111963948.14000002</v>
      </c>
      <c r="D21" s="15">
        <f>D8-D13+D17</f>
        <v>11068037.610000014</v>
      </c>
    </row>
    <row r="22" spans="1:4" x14ac:dyDescent="0.25">
      <c r="A22" s="3"/>
      <c r="B22" s="94"/>
      <c r="C22" s="94"/>
      <c r="D22" s="94"/>
    </row>
    <row r="23" spans="1:4" x14ac:dyDescent="0.25">
      <c r="A23" s="3" t="s">
        <v>205</v>
      </c>
      <c r="B23" s="15">
        <f>B21-B11</f>
        <v>5.9604644775390625E-8</v>
      </c>
      <c r="C23" s="15">
        <f>C21-C11</f>
        <v>111963948.14000002</v>
      </c>
      <c r="D23" s="15">
        <f>D21-D11</f>
        <v>11068037.610000014</v>
      </c>
    </row>
    <row r="24" spans="1:4" x14ac:dyDescent="0.25">
      <c r="A24" s="3"/>
      <c r="B24" s="18"/>
      <c r="C24" s="18"/>
      <c r="D24" s="18"/>
    </row>
    <row r="25" spans="1:4" x14ac:dyDescent="0.25">
      <c r="A25" s="19" t="s">
        <v>206</v>
      </c>
      <c r="B25" s="15">
        <f>B23-B17</f>
        <v>5.9604644775390625E-8</v>
      </c>
      <c r="C25" s="15">
        <f>C23-C17</f>
        <v>9727075.4200000167</v>
      </c>
      <c r="D25" s="15">
        <f>D23-D17</f>
        <v>11068037.610000014</v>
      </c>
    </row>
    <row r="26" spans="1:4" x14ac:dyDescent="0.25">
      <c r="A26" s="20"/>
      <c r="B26" s="85"/>
      <c r="C26" s="85"/>
      <c r="D26" s="85"/>
    </row>
    <row r="27" spans="1:4" x14ac:dyDescent="0.25">
      <c r="A27" s="63"/>
    </row>
    <row r="28" spans="1:4" x14ac:dyDescent="0.25">
      <c r="A28" s="14" t="s">
        <v>207</v>
      </c>
      <c r="B28" s="7" t="s">
        <v>208</v>
      </c>
      <c r="C28" s="7" t="s">
        <v>192</v>
      </c>
      <c r="D28" s="7" t="s">
        <v>209</v>
      </c>
    </row>
    <row r="29" spans="1:4" x14ac:dyDescent="0.25">
      <c r="A29" s="3" t="s">
        <v>210</v>
      </c>
      <c r="B29" s="4">
        <f>B30+B31</f>
        <v>0</v>
      </c>
      <c r="C29" s="4">
        <f>C30+C31</f>
        <v>0</v>
      </c>
      <c r="D29" s="4">
        <f>D30+D31</f>
        <v>0</v>
      </c>
    </row>
    <row r="30" spans="1:4" x14ac:dyDescent="0.25">
      <c r="A30" s="60" t="s">
        <v>211</v>
      </c>
      <c r="B30" s="49"/>
      <c r="C30" s="49"/>
      <c r="D30" s="49"/>
    </row>
    <row r="31" spans="1:4" x14ac:dyDescent="0.25">
      <c r="A31" s="60" t="s">
        <v>212</v>
      </c>
      <c r="B31" s="49"/>
      <c r="C31" s="49"/>
      <c r="D31" s="49"/>
    </row>
    <row r="32" spans="1:4" x14ac:dyDescent="0.25">
      <c r="A32" s="47"/>
      <c r="B32" s="51"/>
      <c r="C32" s="51"/>
      <c r="D32" s="51"/>
    </row>
    <row r="33" spans="1:4" ht="14.45" customHeight="1" x14ac:dyDescent="0.25">
      <c r="A33" s="3" t="s">
        <v>213</v>
      </c>
      <c r="B33" s="4">
        <f>B25+B29</f>
        <v>5.9604644775390625E-8</v>
      </c>
      <c r="C33" s="4">
        <f>C25+C29</f>
        <v>9727075.4200000167</v>
      </c>
      <c r="D33" s="4">
        <f>D25+D29</f>
        <v>11068037.610000014</v>
      </c>
    </row>
    <row r="34" spans="1:4" ht="14.45" customHeight="1" x14ac:dyDescent="0.25">
      <c r="A34" s="57"/>
      <c r="B34" s="58"/>
      <c r="C34" s="58"/>
      <c r="D34" s="58"/>
    </row>
    <row r="35" spans="1:4" ht="14.45" customHeight="1" x14ac:dyDescent="0.25">
      <c r="A35" s="63"/>
    </row>
    <row r="36" spans="1:4" ht="14.45" customHeight="1" x14ac:dyDescent="0.25">
      <c r="A36" s="14" t="s">
        <v>207</v>
      </c>
      <c r="B36" s="7" t="s">
        <v>214</v>
      </c>
      <c r="C36" s="7" t="s">
        <v>192</v>
      </c>
      <c r="D36" s="7" t="s">
        <v>193</v>
      </c>
    </row>
    <row r="37" spans="1:4" ht="14.45" customHeight="1" x14ac:dyDescent="0.25">
      <c r="A37" s="3" t="s">
        <v>215</v>
      </c>
      <c r="B37" s="4">
        <f>B38+B39</f>
        <v>0</v>
      </c>
      <c r="C37" s="4">
        <f>C38+C39</f>
        <v>0</v>
      </c>
      <c r="D37" s="4">
        <f>D38+D39</f>
        <v>0</v>
      </c>
    </row>
    <row r="38" spans="1:4" x14ac:dyDescent="0.25">
      <c r="A38" s="60" t="s">
        <v>216</v>
      </c>
      <c r="B38" s="49"/>
      <c r="C38" s="49"/>
      <c r="D38" s="49"/>
    </row>
    <row r="39" spans="1:4" x14ac:dyDescent="0.25">
      <c r="A39" s="60" t="s">
        <v>217</v>
      </c>
      <c r="B39" s="49"/>
      <c r="C39" s="49"/>
      <c r="D39" s="49"/>
    </row>
    <row r="40" spans="1:4" x14ac:dyDescent="0.25">
      <c r="A40" s="3" t="s">
        <v>218</v>
      </c>
      <c r="B40" s="4">
        <f>B41+B42</f>
        <v>0</v>
      </c>
      <c r="C40" s="4">
        <f>C41+C42</f>
        <v>0</v>
      </c>
      <c r="D40" s="4">
        <f>D41+D42</f>
        <v>0</v>
      </c>
    </row>
    <row r="41" spans="1:4" x14ac:dyDescent="0.25">
      <c r="A41" s="60" t="s">
        <v>219</v>
      </c>
      <c r="B41" s="49"/>
      <c r="C41" s="49"/>
      <c r="D41" s="49"/>
    </row>
    <row r="42" spans="1:4" x14ac:dyDescent="0.25">
      <c r="A42" s="60" t="s">
        <v>220</v>
      </c>
      <c r="B42" s="49"/>
      <c r="C42" s="49"/>
      <c r="D42" s="49"/>
    </row>
    <row r="43" spans="1:4" x14ac:dyDescent="0.25">
      <c r="A43" s="47"/>
      <c r="B43" s="51"/>
      <c r="C43" s="51"/>
      <c r="D43" s="51"/>
    </row>
    <row r="44" spans="1:4" x14ac:dyDescent="0.25">
      <c r="A44" s="3" t="s">
        <v>221</v>
      </c>
      <c r="B44" s="4">
        <f>B37-B40</f>
        <v>0</v>
      </c>
      <c r="C44" s="4">
        <f>C37-C40</f>
        <v>0</v>
      </c>
      <c r="D44" s="4">
        <f>D37-D40</f>
        <v>0</v>
      </c>
    </row>
    <row r="45" spans="1:4" x14ac:dyDescent="0.25">
      <c r="A45" s="21"/>
      <c r="B45" s="58"/>
      <c r="C45" s="58"/>
      <c r="D45" s="58"/>
    </row>
    <row r="47" spans="1:4" ht="30" x14ac:dyDescent="0.25">
      <c r="A47" s="14" t="s">
        <v>207</v>
      </c>
      <c r="B47" s="7" t="s">
        <v>214</v>
      </c>
      <c r="C47" s="7" t="s">
        <v>192</v>
      </c>
      <c r="D47" s="7" t="s">
        <v>193</v>
      </c>
    </row>
    <row r="48" spans="1:4" x14ac:dyDescent="0.25">
      <c r="A48" s="98" t="s">
        <v>222</v>
      </c>
      <c r="B48" s="99">
        <f>B9</f>
        <v>300239762.55000001</v>
      </c>
      <c r="C48" s="99">
        <f>C9</f>
        <v>89811725.030000001</v>
      </c>
      <c r="D48" s="99">
        <f>D9</f>
        <v>89811817.049999997</v>
      </c>
    </row>
    <row r="49" spans="1:4" x14ac:dyDescent="0.25">
      <c r="A49" s="22" t="s">
        <v>223</v>
      </c>
      <c r="B49" s="4">
        <f>B50-B51</f>
        <v>0</v>
      </c>
      <c r="C49" s="4">
        <f>C50-C51</f>
        <v>0</v>
      </c>
      <c r="D49" s="4">
        <f>D50-D51</f>
        <v>0</v>
      </c>
    </row>
    <row r="50" spans="1:4" x14ac:dyDescent="0.25">
      <c r="A50" s="100" t="s">
        <v>216</v>
      </c>
      <c r="B50" s="49"/>
      <c r="C50" s="49"/>
      <c r="D50" s="49"/>
    </row>
    <row r="51" spans="1:4" x14ac:dyDescent="0.25">
      <c r="A51" s="100" t="s">
        <v>219</v>
      </c>
      <c r="B51" s="49"/>
      <c r="C51" s="49"/>
      <c r="D51" s="49"/>
    </row>
    <row r="52" spans="1:4" x14ac:dyDescent="0.25">
      <c r="A52" s="47"/>
      <c r="B52" s="51"/>
      <c r="C52" s="51"/>
      <c r="D52" s="51"/>
    </row>
    <row r="53" spans="1:4" x14ac:dyDescent="0.25">
      <c r="A53" s="60" t="s">
        <v>199</v>
      </c>
      <c r="B53" s="49"/>
      <c r="C53" s="49"/>
      <c r="D53" s="49"/>
    </row>
    <row r="54" spans="1:4" x14ac:dyDescent="0.25">
      <c r="A54" s="47"/>
      <c r="B54" s="51"/>
      <c r="C54" s="51"/>
      <c r="D54" s="51"/>
    </row>
    <row r="55" spans="1:4" x14ac:dyDescent="0.25">
      <c r="A55" s="60" t="s">
        <v>202</v>
      </c>
      <c r="B55" s="23">
        <v>0</v>
      </c>
      <c r="C55" s="49">
        <f>C18</f>
        <v>102236872.72</v>
      </c>
      <c r="D55" s="49">
        <f>D18</f>
        <v>0</v>
      </c>
    </row>
    <row r="56" spans="1:4" x14ac:dyDescent="0.25">
      <c r="A56" s="47"/>
      <c r="B56" s="51"/>
      <c r="C56" s="51"/>
      <c r="D56" s="51"/>
    </row>
    <row r="57" spans="1:4" x14ac:dyDescent="0.25">
      <c r="A57" s="19" t="s">
        <v>519</v>
      </c>
      <c r="B57" s="4">
        <f>B48+B49-B53+B55</f>
        <v>300239762.55000001</v>
      </c>
      <c r="C57" s="4">
        <f>C48+C49-C53+C55</f>
        <v>192048597.75</v>
      </c>
      <c r="D57" s="4">
        <f>D48+D49-D53+D55</f>
        <v>89811817.049999997</v>
      </c>
    </row>
    <row r="58" spans="1:4" x14ac:dyDescent="0.25">
      <c r="A58" s="24"/>
      <c r="B58" s="25"/>
      <c r="C58" s="25"/>
      <c r="D58" s="25"/>
    </row>
    <row r="59" spans="1:4" x14ac:dyDescent="0.25">
      <c r="A59" s="19" t="s">
        <v>224</v>
      </c>
      <c r="B59" s="4">
        <f>B57-B49</f>
        <v>300239762.55000001</v>
      </c>
      <c r="C59" s="4">
        <f>C57-C49</f>
        <v>192048597.75</v>
      </c>
      <c r="D59" s="4">
        <f>D57-D49</f>
        <v>89811817.049999997</v>
      </c>
    </row>
    <row r="60" spans="1:4" x14ac:dyDescent="0.25">
      <c r="A60" s="57"/>
      <c r="B60" s="58"/>
      <c r="C60" s="58"/>
      <c r="D60" s="58"/>
    </row>
    <row r="62" spans="1:4" ht="30" x14ac:dyDescent="0.25">
      <c r="A62" s="14" t="s">
        <v>207</v>
      </c>
      <c r="B62" s="7" t="s">
        <v>214</v>
      </c>
      <c r="C62" s="7" t="s">
        <v>192</v>
      </c>
      <c r="D62" s="7" t="s">
        <v>193</v>
      </c>
    </row>
    <row r="63" spans="1:4" x14ac:dyDescent="0.25">
      <c r="A63" s="98" t="s">
        <v>196</v>
      </c>
      <c r="B63" s="101">
        <f>B10</f>
        <v>156957905</v>
      </c>
      <c r="C63" s="101">
        <f>C10</f>
        <v>47686187</v>
      </c>
      <c r="D63" s="101">
        <f>D10</f>
        <v>47686187</v>
      </c>
    </row>
    <row r="64" spans="1:4" ht="30" x14ac:dyDescent="0.25">
      <c r="A64" s="22" t="s">
        <v>225</v>
      </c>
      <c r="B64" s="15">
        <f>B65-B66</f>
        <v>0</v>
      </c>
      <c r="C64" s="15">
        <f>C65-C66</f>
        <v>0</v>
      </c>
      <c r="D64" s="15">
        <f>D65-D66</f>
        <v>0</v>
      </c>
    </row>
    <row r="65" spans="1:4" x14ac:dyDescent="0.25">
      <c r="A65" s="100" t="s">
        <v>217</v>
      </c>
      <c r="B65" s="97"/>
      <c r="C65" s="97"/>
      <c r="D65" s="97"/>
    </row>
    <row r="66" spans="1:4" x14ac:dyDescent="0.25">
      <c r="A66" s="100" t="s">
        <v>220</v>
      </c>
      <c r="B66" s="97"/>
      <c r="C66" s="97"/>
      <c r="D66" s="97"/>
    </row>
    <row r="67" spans="1:4" x14ac:dyDescent="0.25">
      <c r="A67" s="47"/>
      <c r="B67" s="94"/>
      <c r="C67" s="94"/>
      <c r="D67" s="94"/>
    </row>
    <row r="68" spans="1:4" x14ac:dyDescent="0.25">
      <c r="A68" s="60" t="s">
        <v>226</v>
      </c>
      <c r="B68" s="97"/>
      <c r="C68" s="97"/>
      <c r="D68" s="97"/>
    </row>
    <row r="69" spans="1:4" x14ac:dyDescent="0.25">
      <c r="A69" s="47"/>
      <c r="B69" s="94"/>
      <c r="C69" s="94"/>
      <c r="D69" s="94"/>
    </row>
    <row r="70" spans="1:4" x14ac:dyDescent="0.25">
      <c r="A70" s="60" t="s">
        <v>203</v>
      </c>
      <c r="B70" s="17">
        <v>0</v>
      </c>
      <c r="C70" s="97">
        <f>C19</f>
        <v>0</v>
      </c>
      <c r="D70" s="97">
        <f>D19</f>
        <v>0</v>
      </c>
    </row>
    <row r="71" spans="1:4" x14ac:dyDescent="0.25">
      <c r="A71" s="47"/>
      <c r="B71" s="94"/>
      <c r="C71" s="94"/>
      <c r="D71" s="94"/>
    </row>
    <row r="72" spans="1:4" x14ac:dyDescent="0.25">
      <c r="A72" s="19" t="s">
        <v>520</v>
      </c>
      <c r="B72" s="15">
        <f>B63+B64-B68+B70</f>
        <v>156957905</v>
      </c>
      <c r="C72" s="15">
        <f>C63+C64-C68+C70</f>
        <v>47686187</v>
      </c>
      <c r="D72" s="15">
        <f>D63+D64-D68+D70</f>
        <v>47686187</v>
      </c>
    </row>
    <row r="73" spans="1:4" x14ac:dyDescent="0.25">
      <c r="A73" s="47"/>
      <c r="B73" s="94"/>
      <c r="C73" s="94"/>
      <c r="D73" s="94"/>
    </row>
    <row r="74" spans="1:4" x14ac:dyDescent="0.25">
      <c r="A74" s="19" t="s">
        <v>227</v>
      </c>
      <c r="B74" s="15">
        <f>B72-B64</f>
        <v>156957905</v>
      </c>
      <c r="C74" s="15">
        <f>C72-C64</f>
        <v>47686187</v>
      </c>
      <c r="D74" s="15">
        <f>D72-D64</f>
        <v>47686187</v>
      </c>
    </row>
    <row r="75" spans="1:4" x14ac:dyDescent="0.25">
      <c r="A75" s="57"/>
      <c r="B75" s="85"/>
      <c r="C75" s="85"/>
      <c r="D75" s="85"/>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8:D8 B29:D29 B37:D37 B48:D49 B63:D64 B11:D13 B16:D17 B20:D20 B18 B19 B32:D33 B40:D40 B44:D44 B52:D52 B67:D67 B54:D54 B56:D59 B55 D55 B70:D71 B22:D25 C21:D21 B73:D74 C72:D7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zoomScaleNormal="100" workbookViewId="0">
      <selection sqref="A1:G76"/>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48" t="s">
        <v>228</v>
      </c>
      <c r="B1" s="149"/>
      <c r="C1" s="149"/>
      <c r="D1" s="149"/>
      <c r="E1" s="149"/>
      <c r="F1" s="149"/>
      <c r="G1" s="150"/>
    </row>
    <row r="2" spans="1:7" x14ac:dyDescent="0.25">
      <c r="A2" s="114" t="str">
        <f>'Formato 1'!A2</f>
        <v>MUNICIPIO DE ACAMBARO, GTO.</v>
      </c>
      <c r="B2" s="115"/>
      <c r="C2" s="115"/>
      <c r="D2" s="115"/>
      <c r="E2" s="115"/>
      <c r="F2" s="115"/>
      <c r="G2" s="116"/>
    </row>
    <row r="3" spans="1:7" x14ac:dyDescent="0.25">
      <c r="A3" s="117" t="s">
        <v>229</v>
      </c>
      <c r="B3" s="118"/>
      <c r="C3" s="118"/>
      <c r="D3" s="118"/>
      <c r="E3" s="118"/>
      <c r="F3" s="118"/>
      <c r="G3" s="119"/>
    </row>
    <row r="4" spans="1:7" x14ac:dyDescent="0.25">
      <c r="A4" s="117" t="str">
        <f>'Formato 3'!A4</f>
        <v>Del 1 de Enero al 31 de Marzo de 2023 (b)</v>
      </c>
      <c r="B4" s="118"/>
      <c r="C4" s="118"/>
      <c r="D4" s="118"/>
      <c r="E4" s="118"/>
      <c r="F4" s="118"/>
      <c r="G4" s="119"/>
    </row>
    <row r="5" spans="1:7" x14ac:dyDescent="0.25">
      <c r="A5" s="120" t="s">
        <v>2</v>
      </c>
      <c r="B5" s="121"/>
      <c r="C5" s="121"/>
      <c r="D5" s="121"/>
      <c r="E5" s="121"/>
      <c r="F5" s="121"/>
      <c r="G5" s="122"/>
    </row>
    <row r="6" spans="1:7" ht="41.45" customHeight="1" x14ac:dyDescent="0.25">
      <c r="A6" s="151" t="s">
        <v>230</v>
      </c>
      <c r="B6" s="153" t="s">
        <v>231</v>
      </c>
      <c r="C6" s="153"/>
      <c r="D6" s="153"/>
      <c r="E6" s="153"/>
      <c r="F6" s="153"/>
      <c r="G6" s="153" t="s">
        <v>232</v>
      </c>
    </row>
    <row r="7" spans="1:7" ht="30" x14ac:dyDescent="0.25">
      <c r="A7" s="152"/>
      <c r="B7" s="26" t="s">
        <v>233</v>
      </c>
      <c r="C7" s="7" t="s">
        <v>234</v>
      </c>
      <c r="D7" s="26" t="s">
        <v>235</v>
      </c>
      <c r="E7" s="26" t="s">
        <v>192</v>
      </c>
      <c r="F7" s="26" t="s">
        <v>236</v>
      </c>
      <c r="G7" s="153"/>
    </row>
    <row r="8" spans="1:7" x14ac:dyDescent="0.25">
      <c r="A8" s="27" t="s">
        <v>237</v>
      </c>
      <c r="B8" s="94"/>
      <c r="C8" s="94"/>
      <c r="D8" s="94"/>
      <c r="E8" s="94"/>
      <c r="F8" s="94"/>
      <c r="G8" s="94"/>
    </row>
    <row r="9" spans="1:7" x14ac:dyDescent="0.25">
      <c r="A9" s="60" t="s">
        <v>238</v>
      </c>
      <c r="B9" s="62">
        <v>62582989.450000003</v>
      </c>
      <c r="C9" s="49">
        <v>0</v>
      </c>
      <c r="D9" s="49">
        <v>62582989.450000003</v>
      </c>
      <c r="E9" s="49">
        <v>22826708.229999997</v>
      </c>
      <c r="F9" s="49">
        <v>22826708.23</v>
      </c>
      <c r="G9" s="49">
        <f>F9-B9</f>
        <v>-39756281.219999999</v>
      </c>
    </row>
    <row r="10" spans="1:7" x14ac:dyDescent="0.25">
      <c r="A10" s="60" t="s">
        <v>239</v>
      </c>
      <c r="B10" s="62">
        <v>0</v>
      </c>
      <c r="C10" s="49">
        <v>0</v>
      </c>
      <c r="D10" s="49">
        <v>0</v>
      </c>
      <c r="E10" s="49">
        <v>0</v>
      </c>
      <c r="F10" s="49">
        <v>0</v>
      </c>
      <c r="G10" s="49">
        <f>F10-B10</f>
        <v>0</v>
      </c>
    </row>
    <row r="11" spans="1:7" x14ac:dyDescent="0.25">
      <c r="A11" s="60" t="s">
        <v>240</v>
      </c>
      <c r="B11" s="62">
        <v>8076251</v>
      </c>
      <c r="C11" s="49">
        <v>0</v>
      </c>
      <c r="D11" s="49">
        <v>8076251</v>
      </c>
      <c r="E11" s="49">
        <v>561897.52</v>
      </c>
      <c r="F11" s="49">
        <v>561897.52</v>
      </c>
      <c r="G11" s="49">
        <f t="shared" ref="G11:G15" si="0">F11-B11</f>
        <v>-7514353.4800000004</v>
      </c>
    </row>
    <row r="12" spans="1:7" x14ac:dyDescent="0.25">
      <c r="A12" s="60" t="s">
        <v>241</v>
      </c>
      <c r="B12" s="62">
        <v>9231279.5999999996</v>
      </c>
      <c r="C12" s="49">
        <v>0</v>
      </c>
      <c r="D12" s="49">
        <v>9231279.5999999996</v>
      </c>
      <c r="E12" s="49">
        <v>2813944.0499999993</v>
      </c>
      <c r="F12" s="49">
        <v>2813944.0499999993</v>
      </c>
      <c r="G12" s="49">
        <f t="shared" si="0"/>
        <v>-6417335.5500000007</v>
      </c>
    </row>
    <row r="13" spans="1:7" x14ac:dyDescent="0.25">
      <c r="A13" s="60" t="s">
        <v>242</v>
      </c>
      <c r="B13" s="62">
        <v>13083622.32</v>
      </c>
      <c r="C13" s="49">
        <v>0</v>
      </c>
      <c r="D13" s="49">
        <v>13083622.32</v>
      </c>
      <c r="E13" s="49">
        <v>4107496.48</v>
      </c>
      <c r="F13" s="49">
        <v>4107588.5</v>
      </c>
      <c r="G13" s="49">
        <f t="shared" si="0"/>
        <v>-8976033.8200000003</v>
      </c>
    </row>
    <row r="14" spans="1:7" x14ac:dyDescent="0.25">
      <c r="A14" s="60" t="s">
        <v>243</v>
      </c>
      <c r="B14" s="62">
        <v>2899242</v>
      </c>
      <c r="C14" s="49">
        <v>0</v>
      </c>
      <c r="D14" s="49">
        <v>2899242</v>
      </c>
      <c r="E14" s="49">
        <v>1562109.58</v>
      </c>
      <c r="F14" s="49">
        <v>1562109.58</v>
      </c>
      <c r="G14" s="49">
        <f t="shared" si="0"/>
        <v>-1337132.42</v>
      </c>
    </row>
    <row r="15" spans="1:7" x14ac:dyDescent="0.25">
      <c r="A15" s="60" t="s">
        <v>244</v>
      </c>
      <c r="B15" s="62">
        <v>0</v>
      </c>
      <c r="C15" s="49">
        <v>0</v>
      </c>
      <c r="D15" s="49">
        <v>0</v>
      </c>
      <c r="E15" s="49">
        <v>0</v>
      </c>
      <c r="F15" s="49">
        <v>0</v>
      </c>
      <c r="G15" s="49">
        <f t="shared" si="0"/>
        <v>0</v>
      </c>
    </row>
    <row r="16" spans="1:7" x14ac:dyDescent="0.25">
      <c r="A16" s="95" t="s">
        <v>245</v>
      </c>
      <c r="B16" s="49">
        <f t="shared" ref="B16:G16" si="1">SUM(B17:B27)</f>
        <v>151722674.49000004</v>
      </c>
      <c r="C16" s="49">
        <f>SUM(C17:C27)</f>
        <v>13845733.67</v>
      </c>
      <c r="D16" s="49">
        <f t="shared" si="1"/>
        <v>165568408.16</v>
      </c>
      <c r="E16" s="49">
        <f t="shared" si="1"/>
        <v>48331175.259999998</v>
      </c>
      <c r="F16" s="49">
        <f t="shared" si="1"/>
        <v>48331175.259999998</v>
      </c>
      <c r="G16" s="49">
        <f t="shared" si="1"/>
        <v>-103391499.23000002</v>
      </c>
    </row>
    <row r="17" spans="1:7" x14ac:dyDescent="0.25">
      <c r="A17" s="80" t="s">
        <v>246</v>
      </c>
      <c r="B17" s="62">
        <v>99164445.040000007</v>
      </c>
      <c r="C17" s="49">
        <v>5000000</v>
      </c>
      <c r="D17" s="49">
        <v>104164445.04000001</v>
      </c>
      <c r="E17" s="49">
        <v>28725015.899999999</v>
      </c>
      <c r="F17" s="49">
        <v>28725015.899999999</v>
      </c>
      <c r="G17" s="49">
        <f>F17-B17</f>
        <v>-70439429.140000015</v>
      </c>
    </row>
    <row r="18" spans="1:7" x14ac:dyDescent="0.25">
      <c r="A18" s="80" t="s">
        <v>247</v>
      </c>
      <c r="B18" s="62">
        <v>26136551.600000001</v>
      </c>
      <c r="C18" s="49">
        <v>3845733.67</v>
      </c>
      <c r="D18" s="49">
        <v>29982285.270000003</v>
      </c>
      <c r="E18" s="49">
        <v>9502723.3499999996</v>
      </c>
      <c r="F18" s="49">
        <v>9502723.3499999996</v>
      </c>
      <c r="G18" s="49">
        <f t="shared" ref="G18:G27" si="2">F18-B18</f>
        <v>-16633828.250000002</v>
      </c>
    </row>
    <row r="19" spans="1:7" x14ac:dyDescent="0.25">
      <c r="A19" s="80" t="s">
        <v>248</v>
      </c>
      <c r="B19" s="62">
        <v>8034695.9500000002</v>
      </c>
      <c r="C19" s="49">
        <v>5000000</v>
      </c>
      <c r="D19" s="49">
        <v>13034695.949999999</v>
      </c>
      <c r="E19" s="49">
        <v>3903160.31</v>
      </c>
      <c r="F19" s="49">
        <v>3903160.31</v>
      </c>
      <c r="G19" s="49">
        <f t="shared" si="2"/>
        <v>-4131535.64</v>
      </c>
    </row>
    <row r="20" spans="1:7" x14ac:dyDescent="0.25">
      <c r="A20" s="80" t="s">
        <v>249</v>
      </c>
      <c r="B20" s="62">
        <v>0</v>
      </c>
      <c r="C20" s="49">
        <v>0</v>
      </c>
      <c r="D20" s="49">
        <v>0</v>
      </c>
      <c r="E20" s="49">
        <v>0</v>
      </c>
      <c r="F20" s="49">
        <v>0</v>
      </c>
      <c r="G20" s="49">
        <f t="shared" si="2"/>
        <v>0</v>
      </c>
    </row>
    <row r="21" spans="1:7" x14ac:dyDescent="0.25">
      <c r="A21" s="80" t="s">
        <v>250</v>
      </c>
      <c r="B21" s="62">
        <v>0</v>
      </c>
      <c r="C21" s="49">
        <v>0</v>
      </c>
      <c r="D21" s="49">
        <v>0</v>
      </c>
      <c r="E21" s="49">
        <v>0</v>
      </c>
      <c r="F21" s="49">
        <v>0</v>
      </c>
      <c r="G21" s="49">
        <f t="shared" si="2"/>
        <v>0</v>
      </c>
    </row>
    <row r="22" spans="1:7" x14ac:dyDescent="0.25">
      <c r="A22" s="80" t="s">
        <v>251</v>
      </c>
      <c r="B22" s="62">
        <v>3477600</v>
      </c>
      <c r="C22" s="49">
        <v>0</v>
      </c>
      <c r="D22" s="49">
        <v>3477600</v>
      </c>
      <c r="E22" s="49">
        <v>0</v>
      </c>
      <c r="F22" s="49">
        <v>0</v>
      </c>
      <c r="G22" s="49">
        <f t="shared" si="2"/>
        <v>-3477600</v>
      </c>
    </row>
    <row r="23" spans="1:7" x14ac:dyDescent="0.25">
      <c r="A23" s="80" t="s">
        <v>252</v>
      </c>
      <c r="B23" s="71">
        <v>0</v>
      </c>
      <c r="C23" s="49">
        <v>0</v>
      </c>
      <c r="D23" s="49">
        <v>0</v>
      </c>
      <c r="E23" s="49">
        <v>0</v>
      </c>
      <c r="F23" s="49">
        <v>0</v>
      </c>
      <c r="G23" s="49">
        <f t="shared" si="2"/>
        <v>0</v>
      </c>
    </row>
    <row r="24" spans="1:7" x14ac:dyDescent="0.25">
      <c r="A24" s="80" t="s">
        <v>253</v>
      </c>
      <c r="B24" s="62">
        <v>0</v>
      </c>
      <c r="C24" s="49">
        <v>0</v>
      </c>
      <c r="D24" s="49">
        <v>0</v>
      </c>
      <c r="E24" s="49">
        <v>0</v>
      </c>
      <c r="F24" s="49">
        <v>0</v>
      </c>
      <c r="G24" s="49">
        <f t="shared" si="2"/>
        <v>0</v>
      </c>
    </row>
    <row r="25" spans="1:7" x14ac:dyDescent="0.25">
      <c r="A25" s="80" t="s">
        <v>254</v>
      </c>
      <c r="B25" s="62">
        <v>4041881.9</v>
      </c>
      <c r="C25" s="49">
        <v>0</v>
      </c>
      <c r="D25" s="49">
        <v>4041881.9</v>
      </c>
      <c r="E25" s="49">
        <v>1706887.62</v>
      </c>
      <c r="F25" s="49">
        <v>1706887.62</v>
      </c>
      <c r="G25" s="49">
        <f t="shared" si="2"/>
        <v>-2334994.2799999998</v>
      </c>
    </row>
    <row r="26" spans="1:7" x14ac:dyDescent="0.25">
      <c r="A26" s="80" t="s">
        <v>255</v>
      </c>
      <c r="B26" s="62">
        <v>10867500</v>
      </c>
      <c r="C26" s="49">
        <v>0</v>
      </c>
      <c r="D26" s="49">
        <v>10867500</v>
      </c>
      <c r="E26" s="49">
        <v>4493388.08</v>
      </c>
      <c r="F26" s="49">
        <v>4493388.08</v>
      </c>
      <c r="G26" s="49">
        <f t="shared" si="2"/>
        <v>-6374111.9199999999</v>
      </c>
    </row>
    <row r="27" spans="1:7" x14ac:dyDescent="0.25">
      <c r="A27" s="80" t="s">
        <v>256</v>
      </c>
      <c r="B27" s="62">
        <v>0</v>
      </c>
      <c r="C27" s="49">
        <v>0</v>
      </c>
      <c r="D27" s="49">
        <v>0</v>
      </c>
      <c r="E27" s="49">
        <v>0</v>
      </c>
      <c r="F27" s="49">
        <v>0</v>
      </c>
      <c r="G27" s="49">
        <f t="shared" si="2"/>
        <v>0</v>
      </c>
    </row>
    <row r="28" spans="1:7" x14ac:dyDescent="0.25">
      <c r="A28" s="60" t="s">
        <v>257</v>
      </c>
      <c r="B28" s="49">
        <f t="shared" ref="B28:G28" si="3">SUM(B29:B33)</f>
        <v>1729687.73</v>
      </c>
      <c r="C28" s="49">
        <f t="shared" si="3"/>
        <v>0</v>
      </c>
      <c r="D28" s="49">
        <f t="shared" si="3"/>
        <v>1729687.73</v>
      </c>
      <c r="E28" s="49">
        <f t="shared" si="3"/>
        <v>824589.57</v>
      </c>
      <c r="F28" s="49">
        <f t="shared" si="3"/>
        <v>824589.57</v>
      </c>
      <c r="G28" s="49">
        <f t="shared" si="3"/>
        <v>-905098.16</v>
      </c>
    </row>
    <row r="29" spans="1:7" x14ac:dyDescent="0.25">
      <c r="A29" s="80" t="s">
        <v>258</v>
      </c>
      <c r="B29" s="62">
        <v>0</v>
      </c>
      <c r="C29" s="49">
        <v>0</v>
      </c>
      <c r="D29" s="49">
        <v>0</v>
      </c>
      <c r="E29" s="49">
        <v>0</v>
      </c>
      <c r="F29" s="49">
        <v>0</v>
      </c>
      <c r="G29" s="49">
        <f>F29-B29</f>
        <v>0</v>
      </c>
    </row>
    <row r="30" spans="1:7" x14ac:dyDescent="0.25">
      <c r="A30" s="80" t="s">
        <v>259</v>
      </c>
      <c r="B30" s="62">
        <v>49687.73</v>
      </c>
      <c r="C30" s="49">
        <v>0</v>
      </c>
      <c r="D30" s="49">
        <v>49687.73</v>
      </c>
      <c r="E30" s="49">
        <v>2973.88</v>
      </c>
      <c r="F30" s="49">
        <v>2973.88</v>
      </c>
      <c r="G30" s="49">
        <f t="shared" ref="G30:G34" si="4">F30-B30</f>
        <v>-46713.850000000006</v>
      </c>
    </row>
    <row r="31" spans="1:7" x14ac:dyDescent="0.25">
      <c r="A31" s="80" t="s">
        <v>260</v>
      </c>
      <c r="B31" s="62">
        <v>1680000</v>
      </c>
      <c r="C31" s="49">
        <v>0</v>
      </c>
      <c r="D31" s="49">
        <v>1680000</v>
      </c>
      <c r="E31" s="49">
        <v>712894.7</v>
      </c>
      <c r="F31" s="49">
        <v>712894.7</v>
      </c>
      <c r="G31" s="49">
        <f t="shared" si="4"/>
        <v>-967105.3</v>
      </c>
    </row>
    <row r="32" spans="1:7" x14ac:dyDescent="0.25">
      <c r="A32" s="80" t="s">
        <v>261</v>
      </c>
      <c r="B32" s="62">
        <v>0</v>
      </c>
      <c r="C32" s="49">
        <v>0</v>
      </c>
      <c r="D32" s="49">
        <v>0</v>
      </c>
      <c r="E32" s="49">
        <v>0</v>
      </c>
      <c r="F32" s="49">
        <v>0</v>
      </c>
      <c r="G32" s="49">
        <f t="shared" si="4"/>
        <v>0</v>
      </c>
    </row>
    <row r="33" spans="1:7" ht="14.45" customHeight="1" x14ac:dyDescent="0.25">
      <c r="A33" s="80" t="s">
        <v>262</v>
      </c>
      <c r="B33" s="62">
        <v>0</v>
      </c>
      <c r="C33" s="49">
        <v>0</v>
      </c>
      <c r="D33" s="49">
        <v>0</v>
      </c>
      <c r="E33" s="49">
        <v>108720.99</v>
      </c>
      <c r="F33" s="49">
        <v>108720.99</v>
      </c>
      <c r="G33" s="49">
        <f t="shared" si="4"/>
        <v>108720.99</v>
      </c>
    </row>
    <row r="34" spans="1:7" ht="14.45" customHeight="1" x14ac:dyDescent="0.25">
      <c r="A34" s="60" t="s">
        <v>263</v>
      </c>
      <c r="B34" s="62">
        <v>23597250</v>
      </c>
      <c r="C34" s="49">
        <v>-901900.55</v>
      </c>
      <c r="D34" s="49">
        <v>22695349.449999999</v>
      </c>
      <c r="E34" s="49">
        <v>8783640.3399999999</v>
      </c>
      <c r="F34" s="49">
        <v>8783640.3399999999</v>
      </c>
      <c r="G34" s="49">
        <f t="shared" si="4"/>
        <v>-14813609.66</v>
      </c>
    </row>
    <row r="35" spans="1:7" ht="14.45" customHeight="1" x14ac:dyDescent="0.25">
      <c r="A35" s="60" t="s">
        <v>264</v>
      </c>
      <c r="B35" s="62">
        <v>0</v>
      </c>
      <c r="C35" s="49">
        <v>0</v>
      </c>
      <c r="D35" s="49">
        <v>0</v>
      </c>
      <c r="E35" s="49">
        <v>164</v>
      </c>
      <c r="F35" s="49">
        <v>164</v>
      </c>
      <c r="G35" s="49">
        <f t="shared" ref="G35" si="5">G36</f>
        <v>164</v>
      </c>
    </row>
    <row r="36" spans="1:7" ht="14.45" customHeight="1" x14ac:dyDescent="0.25">
      <c r="A36" s="80" t="s">
        <v>265</v>
      </c>
      <c r="B36" s="62">
        <v>0</v>
      </c>
      <c r="C36" s="49">
        <v>0</v>
      </c>
      <c r="D36" s="49">
        <v>0</v>
      </c>
      <c r="E36" s="49">
        <v>164</v>
      </c>
      <c r="F36" s="49">
        <v>164</v>
      </c>
      <c r="G36" s="49">
        <f>F36-B36</f>
        <v>164</v>
      </c>
    </row>
    <row r="37" spans="1:7" ht="14.45" customHeight="1" x14ac:dyDescent="0.25">
      <c r="A37" s="60" t="s">
        <v>266</v>
      </c>
      <c r="B37" s="49">
        <f>SUM(B38:B39)</f>
        <v>27316765.949999996</v>
      </c>
      <c r="C37" s="49">
        <f t="shared" ref="C37:G37" si="6">C38+C39</f>
        <v>74920106.770000011</v>
      </c>
      <c r="D37" s="49">
        <f t="shared" si="6"/>
        <v>102236872.72</v>
      </c>
      <c r="E37" s="49">
        <f t="shared" si="6"/>
        <v>0</v>
      </c>
      <c r="F37" s="49">
        <f t="shared" si="6"/>
        <v>0</v>
      </c>
      <c r="G37" s="49">
        <f t="shared" si="6"/>
        <v>-27316765.949999996</v>
      </c>
    </row>
    <row r="38" spans="1:7" x14ac:dyDescent="0.25">
      <c r="A38" s="80" t="s">
        <v>267</v>
      </c>
      <c r="B38" s="62">
        <v>0</v>
      </c>
      <c r="C38" s="49">
        <v>0</v>
      </c>
      <c r="D38" s="49">
        <v>0</v>
      </c>
      <c r="E38" s="49">
        <v>0</v>
      </c>
      <c r="F38" s="49">
        <v>0</v>
      </c>
      <c r="G38" s="49">
        <f>F38-B38</f>
        <v>0</v>
      </c>
    </row>
    <row r="39" spans="1:7" x14ac:dyDescent="0.25">
      <c r="A39" s="80" t="s">
        <v>268</v>
      </c>
      <c r="B39" s="62">
        <v>27316765.949999996</v>
      </c>
      <c r="C39" s="49">
        <v>74920106.770000011</v>
      </c>
      <c r="D39" s="49">
        <v>102236872.72</v>
      </c>
      <c r="E39" s="49">
        <v>0</v>
      </c>
      <c r="F39" s="49">
        <v>0</v>
      </c>
      <c r="G39" s="49">
        <f>F39-B39</f>
        <v>-27316765.949999996</v>
      </c>
    </row>
    <row r="40" spans="1:7" x14ac:dyDescent="0.25">
      <c r="A40" s="47"/>
      <c r="B40" s="49"/>
      <c r="C40" s="49"/>
      <c r="D40" s="49"/>
      <c r="E40" s="49"/>
      <c r="F40" s="49"/>
      <c r="G40" s="49"/>
    </row>
    <row r="41" spans="1:7" x14ac:dyDescent="0.25">
      <c r="A41" s="3" t="s">
        <v>269</v>
      </c>
      <c r="B41" s="4">
        <f t="shared" ref="B41:G41" si="7">SUM(B9,B10,B11,B12,B13,B14,B15,B16,B28,B34,B35,B37)</f>
        <v>300239762.54000002</v>
      </c>
      <c r="C41" s="4">
        <f>SUM(C9,C10,C11,C12,C13,C14,C15,C16,C28,C34,C35,C37)</f>
        <v>87863939.890000015</v>
      </c>
      <c r="D41" s="4">
        <f t="shared" si="7"/>
        <v>388103702.42999995</v>
      </c>
      <c r="E41" s="4">
        <f t="shared" si="7"/>
        <v>89811725.030000001</v>
      </c>
      <c r="F41" s="4">
        <f t="shared" si="7"/>
        <v>89811817.049999997</v>
      </c>
      <c r="G41" s="4">
        <f t="shared" si="7"/>
        <v>-210427945.49000001</v>
      </c>
    </row>
    <row r="42" spans="1:7" x14ac:dyDescent="0.25">
      <c r="A42" s="3" t="s">
        <v>270</v>
      </c>
      <c r="B42" s="96"/>
      <c r="C42" s="96"/>
      <c r="D42" s="96"/>
      <c r="E42" s="96"/>
      <c r="F42" s="96"/>
      <c r="G42" s="4">
        <f>IF(G41&gt;0,G41,0)</f>
        <v>0</v>
      </c>
    </row>
    <row r="43" spans="1:7" x14ac:dyDescent="0.25">
      <c r="A43" s="47"/>
      <c r="B43" s="51"/>
      <c r="C43" s="51"/>
      <c r="D43" s="51"/>
      <c r="E43" s="51"/>
      <c r="F43" s="51"/>
      <c r="G43" s="51"/>
    </row>
    <row r="44" spans="1:7" x14ac:dyDescent="0.25">
      <c r="A44" s="3" t="s">
        <v>271</v>
      </c>
      <c r="B44" s="51"/>
      <c r="C44" s="51"/>
      <c r="D44" s="51"/>
      <c r="E44" s="51"/>
      <c r="F44" s="51"/>
      <c r="G44" s="51"/>
    </row>
    <row r="45" spans="1:7" x14ac:dyDescent="0.25">
      <c r="A45" s="60" t="s">
        <v>272</v>
      </c>
      <c r="B45" s="49">
        <f t="shared" ref="B45:G45" si="8">SUM(B46:B53)</f>
        <v>156957905</v>
      </c>
      <c r="C45" s="49">
        <f t="shared" si="8"/>
        <v>18109353</v>
      </c>
      <c r="D45" s="49">
        <f t="shared" si="8"/>
        <v>175067258</v>
      </c>
      <c r="E45" s="49">
        <f t="shared" si="8"/>
        <v>47686023</v>
      </c>
      <c r="F45" s="49">
        <f t="shared" si="8"/>
        <v>47686023</v>
      </c>
      <c r="G45" s="49">
        <f t="shared" si="8"/>
        <v>-109271882</v>
      </c>
    </row>
    <row r="46" spans="1:7" x14ac:dyDescent="0.25">
      <c r="A46" s="83" t="s">
        <v>273</v>
      </c>
      <c r="B46" s="62">
        <v>0</v>
      </c>
      <c r="C46" s="49">
        <v>0</v>
      </c>
      <c r="D46" s="49">
        <v>0</v>
      </c>
      <c r="E46" s="49">
        <v>0</v>
      </c>
      <c r="F46" s="49">
        <v>0</v>
      </c>
      <c r="G46" s="49">
        <f>F46-B46</f>
        <v>0</v>
      </c>
    </row>
    <row r="47" spans="1:7" x14ac:dyDescent="0.25">
      <c r="A47" s="83" t="s">
        <v>274</v>
      </c>
      <c r="B47" s="62">
        <v>0</v>
      </c>
      <c r="C47" s="49">
        <v>0</v>
      </c>
      <c r="D47" s="49">
        <v>0</v>
      </c>
      <c r="E47" s="49">
        <v>0</v>
      </c>
      <c r="F47" s="49">
        <v>0</v>
      </c>
      <c r="G47" s="49">
        <f t="shared" ref="G47:G52" si="9">F47-B47</f>
        <v>0</v>
      </c>
    </row>
    <row r="48" spans="1:7" x14ac:dyDescent="0.25">
      <c r="A48" s="83" t="s">
        <v>275</v>
      </c>
      <c r="B48" s="62">
        <v>73000000</v>
      </c>
      <c r="C48" s="49">
        <v>5384193</v>
      </c>
      <c r="D48" s="49">
        <v>78384193</v>
      </c>
      <c r="E48" s="49">
        <v>23515257</v>
      </c>
      <c r="F48" s="49">
        <v>23515257</v>
      </c>
      <c r="G48" s="49">
        <f t="shared" si="9"/>
        <v>-49484743</v>
      </c>
    </row>
    <row r="49" spans="1:7" ht="30" x14ac:dyDescent="0.25">
      <c r="A49" s="83" t="s">
        <v>276</v>
      </c>
      <c r="B49" s="62">
        <v>83957905</v>
      </c>
      <c r="C49" s="49">
        <v>12725160</v>
      </c>
      <c r="D49" s="49">
        <v>96683065</v>
      </c>
      <c r="E49" s="49">
        <v>24170766</v>
      </c>
      <c r="F49" s="49">
        <v>24170766</v>
      </c>
      <c r="G49" s="49">
        <f t="shared" si="9"/>
        <v>-59787139</v>
      </c>
    </row>
    <row r="50" spans="1:7" x14ac:dyDescent="0.25">
      <c r="A50" s="83" t="s">
        <v>277</v>
      </c>
      <c r="B50" s="62">
        <v>0</v>
      </c>
      <c r="C50" s="49">
        <v>0</v>
      </c>
      <c r="D50" s="49">
        <v>0</v>
      </c>
      <c r="E50" s="49">
        <v>0</v>
      </c>
      <c r="F50" s="49">
        <v>0</v>
      </c>
      <c r="G50" s="49">
        <f t="shared" si="9"/>
        <v>0</v>
      </c>
    </row>
    <row r="51" spans="1:7" x14ac:dyDescent="0.25">
      <c r="A51" s="83" t="s">
        <v>278</v>
      </c>
      <c r="B51" s="62">
        <v>0</v>
      </c>
      <c r="C51" s="49">
        <v>0</v>
      </c>
      <c r="D51" s="49">
        <v>0</v>
      </c>
      <c r="E51" s="49">
        <v>0</v>
      </c>
      <c r="F51" s="49">
        <v>0</v>
      </c>
      <c r="G51" s="49">
        <f t="shared" si="9"/>
        <v>0</v>
      </c>
    </row>
    <row r="52" spans="1:7" ht="30" x14ac:dyDescent="0.25">
      <c r="A52" s="84" t="s">
        <v>279</v>
      </c>
      <c r="B52" s="62">
        <v>0</v>
      </c>
      <c r="C52" s="49">
        <v>0</v>
      </c>
      <c r="D52" s="49">
        <v>0</v>
      </c>
      <c r="E52" s="49">
        <v>0</v>
      </c>
      <c r="F52" s="49">
        <v>0</v>
      </c>
      <c r="G52" s="49">
        <f t="shared" si="9"/>
        <v>0</v>
      </c>
    </row>
    <row r="53" spans="1:7" x14ac:dyDescent="0.25">
      <c r="A53" s="80" t="s">
        <v>280</v>
      </c>
      <c r="B53" s="62">
        <v>0</v>
      </c>
      <c r="C53" s="49">
        <v>0</v>
      </c>
      <c r="D53" s="49">
        <v>0</v>
      </c>
      <c r="E53" s="49">
        <v>0</v>
      </c>
      <c r="F53" s="49">
        <v>0</v>
      </c>
      <c r="G53" s="49">
        <f>F53-B53</f>
        <v>0</v>
      </c>
    </row>
    <row r="54" spans="1:7" x14ac:dyDescent="0.25">
      <c r="A54" s="60" t="s">
        <v>281</v>
      </c>
      <c r="B54" s="49">
        <f t="shared" ref="B54:G54" si="10">SUM(B55:B58)</f>
        <v>0</v>
      </c>
      <c r="C54" s="49">
        <f t="shared" si="10"/>
        <v>0</v>
      </c>
      <c r="D54" s="49">
        <f t="shared" si="10"/>
        <v>0</v>
      </c>
      <c r="E54" s="49">
        <f t="shared" si="10"/>
        <v>0</v>
      </c>
      <c r="F54" s="49">
        <f t="shared" si="10"/>
        <v>0</v>
      </c>
      <c r="G54" s="49">
        <f t="shared" si="10"/>
        <v>0</v>
      </c>
    </row>
    <row r="55" spans="1:7" x14ac:dyDescent="0.25">
      <c r="A55" s="84" t="s">
        <v>282</v>
      </c>
      <c r="B55" s="62">
        <v>0</v>
      </c>
      <c r="C55" s="49">
        <v>0</v>
      </c>
      <c r="D55" s="49">
        <v>0</v>
      </c>
      <c r="E55" s="49">
        <v>0</v>
      </c>
      <c r="F55" s="49">
        <v>0</v>
      </c>
      <c r="G55" s="49">
        <f>F55-B55</f>
        <v>0</v>
      </c>
    </row>
    <row r="56" spans="1:7" x14ac:dyDescent="0.25">
      <c r="A56" s="83" t="s">
        <v>283</v>
      </c>
      <c r="B56" s="62">
        <v>0</v>
      </c>
      <c r="C56" s="49">
        <v>0</v>
      </c>
      <c r="D56" s="49">
        <v>0</v>
      </c>
      <c r="E56" s="49">
        <v>0</v>
      </c>
      <c r="F56" s="49">
        <v>0</v>
      </c>
      <c r="G56" s="49">
        <f t="shared" ref="G56:G58" si="11">F56-B56</f>
        <v>0</v>
      </c>
    </row>
    <row r="57" spans="1:7" x14ac:dyDescent="0.25">
      <c r="A57" s="83" t="s">
        <v>284</v>
      </c>
      <c r="B57" s="62">
        <v>0</v>
      </c>
      <c r="C57" s="49">
        <v>0</v>
      </c>
      <c r="D57" s="49">
        <v>0</v>
      </c>
      <c r="E57" s="49">
        <v>0</v>
      </c>
      <c r="F57" s="49">
        <v>0</v>
      </c>
      <c r="G57" s="49">
        <f t="shared" si="11"/>
        <v>0</v>
      </c>
    </row>
    <row r="58" spans="1:7" x14ac:dyDescent="0.25">
      <c r="A58" s="84" t="s">
        <v>285</v>
      </c>
      <c r="B58" s="62">
        <v>0</v>
      </c>
      <c r="C58" s="49">
        <v>0</v>
      </c>
      <c r="D58" s="49">
        <v>0</v>
      </c>
      <c r="E58" s="49">
        <v>0</v>
      </c>
      <c r="F58" s="49">
        <v>0</v>
      </c>
      <c r="G58" s="49">
        <f t="shared" si="11"/>
        <v>0</v>
      </c>
    </row>
    <row r="59" spans="1:7" x14ac:dyDescent="0.25">
      <c r="A59" s="60" t="s">
        <v>286</v>
      </c>
      <c r="B59" s="49">
        <f t="shared" ref="B59:G59" si="12">SUM(B60:B61)</f>
        <v>0</v>
      </c>
      <c r="C59" s="49">
        <f t="shared" si="12"/>
        <v>0</v>
      </c>
      <c r="D59" s="49">
        <f t="shared" si="12"/>
        <v>0</v>
      </c>
      <c r="E59" s="49">
        <f t="shared" si="12"/>
        <v>0</v>
      </c>
      <c r="F59" s="49">
        <f t="shared" si="12"/>
        <v>0</v>
      </c>
      <c r="G59" s="49">
        <f t="shared" si="12"/>
        <v>0</v>
      </c>
    </row>
    <row r="60" spans="1:7" x14ac:dyDescent="0.25">
      <c r="A60" s="83" t="s">
        <v>287</v>
      </c>
      <c r="B60" s="62">
        <v>0</v>
      </c>
      <c r="C60" s="49">
        <v>0</v>
      </c>
      <c r="D60" s="49">
        <v>0</v>
      </c>
      <c r="E60" s="49">
        <v>0</v>
      </c>
      <c r="F60" s="49">
        <v>0</v>
      </c>
      <c r="G60" s="49">
        <f>F60-B60</f>
        <v>0</v>
      </c>
    </row>
    <row r="61" spans="1:7" x14ac:dyDescent="0.25">
      <c r="A61" s="83" t="s">
        <v>288</v>
      </c>
      <c r="B61" s="62">
        <v>0</v>
      </c>
      <c r="C61" s="49">
        <v>0</v>
      </c>
      <c r="D61" s="49">
        <v>0</v>
      </c>
      <c r="E61" s="49">
        <v>0</v>
      </c>
      <c r="F61" s="49">
        <v>0</v>
      </c>
      <c r="G61" s="49">
        <f t="shared" ref="G61:G63" si="13">F61-B61</f>
        <v>0</v>
      </c>
    </row>
    <row r="62" spans="1:7" x14ac:dyDescent="0.25">
      <c r="A62" s="60" t="s">
        <v>289</v>
      </c>
      <c r="B62" s="62">
        <v>0</v>
      </c>
      <c r="C62" s="49">
        <v>0</v>
      </c>
      <c r="D62" s="49">
        <v>0</v>
      </c>
      <c r="E62" s="49">
        <v>0</v>
      </c>
      <c r="F62" s="49">
        <v>0</v>
      </c>
      <c r="G62" s="49">
        <f t="shared" si="13"/>
        <v>0</v>
      </c>
    </row>
    <row r="63" spans="1:7" x14ac:dyDescent="0.25">
      <c r="A63" s="60" t="s">
        <v>290</v>
      </c>
      <c r="B63" s="62">
        <v>0</v>
      </c>
      <c r="C63" s="49">
        <v>0</v>
      </c>
      <c r="D63" s="49">
        <v>0</v>
      </c>
      <c r="E63" s="49">
        <v>164</v>
      </c>
      <c r="F63" s="49">
        <v>164</v>
      </c>
      <c r="G63" s="49">
        <f t="shared" si="13"/>
        <v>164</v>
      </c>
    </row>
    <row r="64" spans="1:7" x14ac:dyDescent="0.25">
      <c r="A64" s="47"/>
      <c r="B64" s="51"/>
      <c r="C64" s="51"/>
      <c r="D64" s="51"/>
      <c r="E64" s="51"/>
      <c r="F64" s="51"/>
      <c r="G64" s="51"/>
    </row>
    <row r="65" spans="1:7" x14ac:dyDescent="0.25">
      <c r="A65" s="3" t="s">
        <v>291</v>
      </c>
      <c r="B65" s="4">
        <f t="shared" ref="B65:G65" si="14">B45+B54+B59+B62+B63</f>
        <v>156957905</v>
      </c>
      <c r="C65" s="4">
        <f t="shared" si="14"/>
        <v>18109353</v>
      </c>
      <c r="D65" s="4">
        <f t="shared" si="14"/>
        <v>175067258</v>
      </c>
      <c r="E65" s="4">
        <f t="shared" si="14"/>
        <v>47686187</v>
      </c>
      <c r="F65" s="4">
        <f t="shared" si="14"/>
        <v>47686187</v>
      </c>
      <c r="G65" s="4">
        <f t="shared" si="14"/>
        <v>-109271718</v>
      </c>
    </row>
    <row r="66" spans="1:7" x14ac:dyDescent="0.25">
      <c r="A66" s="47"/>
      <c r="B66" s="51"/>
      <c r="C66" s="51"/>
      <c r="D66" s="51"/>
      <c r="E66" s="51"/>
      <c r="F66" s="51"/>
      <c r="G66" s="51"/>
    </row>
    <row r="67" spans="1:7" x14ac:dyDescent="0.25">
      <c r="A67" s="3" t="s">
        <v>292</v>
      </c>
      <c r="B67" s="4">
        <v>0</v>
      </c>
      <c r="C67" s="4">
        <v>0</v>
      </c>
      <c r="D67" s="4">
        <v>0</v>
      </c>
      <c r="E67" s="4">
        <v>0</v>
      </c>
      <c r="F67" s="4">
        <v>0</v>
      </c>
      <c r="G67" s="4">
        <f t="shared" ref="G67" si="15">G68</f>
        <v>0</v>
      </c>
    </row>
    <row r="68" spans="1:7" x14ac:dyDescent="0.25">
      <c r="A68" s="60" t="s">
        <v>293</v>
      </c>
      <c r="B68" s="62">
        <v>0</v>
      </c>
      <c r="C68" s="49">
        <v>0</v>
      </c>
      <c r="D68" s="49">
        <v>0</v>
      </c>
      <c r="E68" s="49">
        <v>0</v>
      </c>
      <c r="F68" s="49">
        <v>0</v>
      </c>
      <c r="G68" s="49">
        <f>F68-B68</f>
        <v>0</v>
      </c>
    </row>
    <row r="69" spans="1:7" x14ac:dyDescent="0.25">
      <c r="A69" s="47"/>
      <c r="B69" s="51"/>
      <c r="C69" s="51"/>
      <c r="D69" s="51"/>
      <c r="E69" s="51"/>
      <c r="F69" s="51"/>
      <c r="G69" s="51"/>
    </row>
    <row r="70" spans="1:7" x14ac:dyDescent="0.25">
      <c r="A70" s="3" t="s">
        <v>294</v>
      </c>
      <c r="B70" s="4">
        <f>B41+B65+B67</f>
        <v>457197667.54000002</v>
      </c>
      <c r="C70" s="4">
        <f>C41+C65+C67</f>
        <v>105973292.89000002</v>
      </c>
      <c r="D70" s="4">
        <f>D41+D65+D67</f>
        <v>563170960.42999995</v>
      </c>
      <c r="E70" s="4">
        <f t="shared" ref="E70" si="16">E41+E65+E67</f>
        <v>137497912.03</v>
      </c>
      <c r="F70" s="4">
        <f>F41+F65+F67</f>
        <v>137498004.05000001</v>
      </c>
      <c r="G70" s="4">
        <f>G41+G65+G67</f>
        <v>-319699663.49000001</v>
      </c>
    </row>
    <row r="71" spans="1:7" x14ac:dyDescent="0.25">
      <c r="A71" s="47"/>
      <c r="B71" s="51"/>
      <c r="C71" s="51"/>
      <c r="D71" s="51"/>
      <c r="E71" s="51"/>
      <c r="F71" s="51"/>
      <c r="G71" s="51"/>
    </row>
    <row r="72" spans="1:7" x14ac:dyDescent="0.25">
      <c r="A72" s="3" t="s">
        <v>295</v>
      </c>
      <c r="B72" s="51"/>
      <c r="C72" s="51"/>
      <c r="D72" s="51"/>
      <c r="E72" s="51"/>
      <c r="F72" s="51"/>
      <c r="G72" s="51"/>
    </row>
    <row r="73" spans="1:7" ht="30" x14ac:dyDescent="0.25">
      <c r="A73" s="69" t="s">
        <v>296</v>
      </c>
      <c r="B73" s="62">
        <v>0</v>
      </c>
      <c r="C73" s="49">
        <v>0</v>
      </c>
      <c r="D73" s="49">
        <v>0</v>
      </c>
      <c r="E73" s="49">
        <v>0</v>
      </c>
      <c r="F73" s="49">
        <v>0</v>
      </c>
      <c r="G73" s="49">
        <f>F73-B73</f>
        <v>0</v>
      </c>
    </row>
    <row r="74" spans="1:7" ht="30" x14ac:dyDescent="0.25">
      <c r="A74" s="69" t="s">
        <v>297</v>
      </c>
      <c r="B74" s="62">
        <v>0</v>
      </c>
      <c r="C74" s="49">
        <v>0</v>
      </c>
      <c r="D74" s="49">
        <v>0</v>
      </c>
      <c r="E74" s="49">
        <v>0</v>
      </c>
      <c r="F74" s="49">
        <v>0</v>
      </c>
      <c r="G74" s="49">
        <f>F74-B74</f>
        <v>0</v>
      </c>
    </row>
    <row r="75" spans="1:7" x14ac:dyDescent="0.25">
      <c r="A75" s="19" t="s">
        <v>298</v>
      </c>
      <c r="B75" s="4">
        <f t="shared" ref="B75:G75" si="17">B73+B74</f>
        <v>0</v>
      </c>
      <c r="C75" s="4">
        <f t="shared" si="17"/>
        <v>0</v>
      </c>
      <c r="D75" s="4">
        <f t="shared" si="17"/>
        <v>0</v>
      </c>
      <c r="E75" s="4">
        <f t="shared" si="17"/>
        <v>0</v>
      </c>
      <c r="F75" s="4">
        <f t="shared" si="17"/>
        <v>0</v>
      </c>
      <c r="G75" s="4">
        <f t="shared" si="17"/>
        <v>0</v>
      </c>
    </row>
    <row r="76" spans="1:7" x14ac:dyDescent="0.25">
      <c r="A76" s="57"/>
      <c r="B76" s="85"/>
      <c r="C76" s="85"/>
      <c r="D76" s="85"/>
      <c r="E76" s="85"/>
      <c r="F76" s="85"/>
      <c r="G76" s="85"/>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55" fitToHeight="0" orientation="landscape" horizontalDpi="1200" verticalDpi="1200" r:id="rId1"/>
  <ignoredErrors>
    <ignoredError sqref="B16 C37:F37 B64:F66 G9:G15 G60:G69 G55:G58 G38:G53 B40:F40 B54:F54 B69:F69 B75:F75 B42:F45 B41 D41:F41 D16:F16 B71:F72 E70 G71:G76"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topLeftCell="A121" zoomScale="85" zoomScaleNormal="85" workbookViewId="0">
      <selection sqref="A1:G16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56" t="s">
        <v>299</v>
      </c>
      <c r="B1" s="149"/>
      <c r="C1" s="149"/>
      <c r="D1" s="149"/>
      <c r="E1" s="149"/>
      <c r="F1" s="149"/>
      <c r="G1" s="150"/>
    </row>
    <row r="2" spans="1:7" x14ac:dyDescent="0.25">
      <c r="A2" s="129" t="str">
        <f>'Formato 1'!A2</f>
        <v>MUNICIPIO DE ACAMBARO, GTO.</v>
      </c>
      <c r="B2" s="129"/>
      <c r="C2" s="129"/>
      <c r="D2" s="129"/>
      <c r="E2" s="129"/>
      <c r="F2" s="129"/>
      <c r="G2" s="129"/>
    </row>
    <row r="3" spans="1:7" x14ac:dyDescent="0.25">
      <c r="A3" s="130" t="s">
        <v>300</v>
      </c>
      <c r="B3" s="130"/>
      <c r="C3" s="130"/>
      <c r="D3" s="130"/>
      <c r="E3" s="130"/>
      <c r="F3" s="130"/>
      <c r="G3" s="130"/>
    </row>
    <row r="4" spans="1:7" x14ac:dyDescent="0.25">
      <c r="A4" s="130" t="s">
        <v>301</v>
      </c>
      <c r="B4" s="130"/>
      <c r="C4" s="130"/>
      <c r="D4" s="130"/>
      <c r="E4" s="130"/>
      <c r="F4" s="130"/>
      <c r="G4" s="130"/>
    </row>
    <row r="5" spans="1:7" x14ac:dyDescent="0.25">
      <c r="A5" s="130" t="str">
        <f>'Formato 3'!A4</f>
        <v>Del 1 de Enero al 31 de Marzo de 2023 (b)</v>
      </c>
      <c r="B5" s="130"/>
      <c r="C5" s="130"/>
      <c r="D5" s="130"/>
      <c r="E5" s="130"/>
      <c r="F5" s="130"/>
      <c r="G5" s="130"/>
    </row>
    <row r="6" spans="1:7" ht="41.45" customHeight="1" x14ac:dyDescent="0.25">
      <c r="A6" s="131" t="s">
        <v>2</v>
      </c>
      <c r="B6" s="131"/>
      <c r="C6" s="131"/>
      <c r="D6" s="131"/>
      <c r="E6" s="131"/>
      <c r="F6" s="131"/>
      <c r="G6" s="131"/>
    </row>
    <row r="7" spans="1:7" x14ac:dyDescent="0.25">
      <c r="A7" s="154" t="s">
        <v>4</v>
      </c>
      <c r="B7" s="154" t="s">
        <v>302</v>
      </c>
      <c r="C7" s="154"/>
      <c r="D7" s="154"/>
      <c r="E7" s="154"/>
      <c r="F7" s="154"/>
      <c r="G7" s="155" t="s">
        <v>303</v>
      </c>
    </row>
    <row r="8" spans="1:7" ht="30" x14ac:dyDescent="0.25">
      <c r="A8" s="154"/>
      <c r="B8" s="7" t="s">
        <v>304</v>
      </c>
      <c r="C8" s="7" t="s">
        <v>305</v>
      </c>
      <c r="D8" s="7" t="s">
        <v>306</v>
      </c>
      <c r="E8" s="7" t="s">
        <v>192</v>
      </c>
      <c r="F8" s="7" t="s">
        <v>307</v>
      </c>
      <c r="G8" s="154"/>
    </row>
    <row r="9" spans="1:7" x14ac:dyDescent="0.25">
      <c r="A9" s="28" t="s">
        <v>308</v>
      </c>
      <c r="B9" s="86">
        <f t="shared" ref="B9:G9" si="0">SUM(B10,B18,B28,B38,B48,B58,B62,B71,B75)</f>
        <v>249325746.60000002</v>
      </c>
      <c r="C9" s="86">
        <f t="shared" si="0"/>
        <v>29563624.490000002</v>
      </c>
      <c r="D9" s="86">
        <f>SUM(D10,D18,D28,D38,D48,D58,D62,D71,D75)</f>
        <v>278889371.09000003</v>
      </c>
      <c r="E9" s="86">
        <f t="shared" si="0"/>
        <v>55293912.649999991</v>
      </c>
      <c r="F9" s="86">
        <f t="shared" si="0"/>
        <v>53953042.479999989</v>
      </c>
      <c r="G9" s="86">
        <f t="shared" si="0"/>
        <v>223595458.43999997</v>
      </c>
    </row>
    <row r="10" spans="1:7" x14ac:dyDescent="0.25">
      <c r="A10" s="87" t="s">
        <v>309</v>
      </c>
      <c r="B10" s="86">
        <f t="shared" ref="B10:G10" si="1">SUM(B11:B17)</f>
        <v>143551280.55000001</v>
      </c>
      <c r="C10" s="86">
        <f t="shared" si="1"/>
        <v>1773733.67</v>
      </c>
      <c r="D10" s="86">
        <f t="shared" si="1"/>
        <v>145325014.22</v>
      </c>
      <c r="E10" s="86">
        <f t="shared" si="1"/>
        <v>28642103.349999998</v>
      </c>
      <c r="F10" s="86">
        <f t="shared" si="1"/>
        <v>27666080.179999992</v>
      </c>
      <c r="G10" s="86">
        <f t="shared" si="1"/>
        <v>116682910.86999997</v>
      </c>
    </row>
    <row r="11" spans="1:7" x14ac:dyDescent="0.25">
      <c r="A11" s="88" t="s">
        <v>310</v>
      </c>
      <c r="B11" s="77">
        <v>79932519.00999999</v>
      </c>
      <c r="C11" s="77">
        <v>189840</v>
      </c>
      <c r="D11" s="77">
        <v>80122359.00999999</v>
      </c>
      <c r="E11" s="77">
        <v>17353337.540000003</v>
      </c>
      <c r="F11" s="77">
        <v>17353337.539999999</v>
      </c>
      <c r="G11" s="77">
        <f>D11-E11</f>
        <v>62769021.469999984</v>
      </c>
    </row>
    <row r="12" spans="1:7" x14ac:dyDescent="0.25">
      <c r="A12" s="88" t="s">
        <v>311</v>
      </c>
      <c r="B12" s="77">
        <v>1432664</v>
      </c>
      <c r="C12" s="77">
        <v>0</v>
      </c>
      <c r="D12" s="77">
        <v>1432664</v>
      </c>
      <c r="E12" s="77">
        <v>285676.08</v>
      </c>
      <c r="F12" s="77">
        <v>285676.07999999996</v>
      </c>
      <c r="G12" s="77">
        <f t="shared" ref="G12:G17" si="2">D12-E12</f>
        <v>1146987.92</v>
      </c>
    </row>
    <row r="13" spans="1:7" x14ac:dyDescent="0.25">
      <c r="A13" s="88" t="s">
        <v>312</v>
      </c>
      <c r="B13" s="77">
        <v>16224105.340000002</v>
      </c>
      <c r="C13" s="77">
        <v>26941.67</v>
      </c>
      <c r="D13" s="77">
        <v>16251047.010000002</v>
      </c>
      <c r="E13" s="77">
        <v>320807.31</v>
      </c>
      <c r="F13" s="77">
        <v>320807.31</v>
      </c>
      <c r="G13" s="77">
        <f t="shared" si="2"/>
        <v>15930239.700000001</v>
      </c>
    </row>
    <row r="14" spans="1:7" x14ac:dyDescent="0.25">
      <c r="A14" s="88" t="s">
        <v>313</v>
      </c>
      <c r="B14" s="77">
        <v>42410810.399999991</v>
      </c>
      <c r="C14" s="77">
        <v>56952</v>
      </c>
      <c r="D14" s="77">
        <v>42467762.399999991</v>
      </c>
      <c r="E14" s="77">
        <v>8642396.8399999999</v>
      </c>
      <c r="F14" s="77">
        <v>7742655.6899999985</v>
      </c>
      <c r="G14" s="77">
        <f t="shared" si="2"/>
        <v>33825365.559999987</v>
      </c>
    </row>
    <row r="15" spans="1:7" x14ac:dyDescent="0.25">
      <c r="A15" s="88" t="s">
        <v>314</v>
      </c>
      <c r="B15" s="77">
        <v>3551181.8</v>
      </c>
      <c r="C15" s="77">
        <v>1500000</v>
      </c>
      <c r="D15" s="77">
        <v>5051181.8</v>
      </c>
      <c r="E15" s="77">
        <v>2039885.5799999998</v>
      </c>
      <c r="F15" s="77">
        <v>1963603.56</v>
      </c>
      <c r="G15" s="77">
        <f t="shared" si="2"/>
        <v>3011296.2199999997</v>
      </c>
    </row>
    <row r="16" spans="1:7" x14ac:dyDescent="0.25">
      <c r="A16" s="88" t="s">
        <v>315</v>
      </c>
      <c r="B16" s="77">
        <v>0</v>
      </c>
      <c r="C16" s="77">
        <v>0</v>
      </c>
      <c r="D16" s="77">
        <v>0</v>
      </c>
      <c r="E16" s="77">
        <v>0</v>
      </c>
      <c r="F16" s="77">
        <v>0</v>
      </c>
      <c r="G16" s="77">
        <f t="shared" si="2"/>
        <v>0</v>
      </c>
    </row>
    <row r="17" spans="1:7" x14ac:dyDescent="0.25">
      <c r="A17" s="88" t="s">
        <v>316</v>
      </c>
      <c r="B17" s="77">
        <v>0</v>
      </c>
      <c r="C17" s="77">
        <v>0</v>
      </c>
      <c r="D17" s="77">
        <v>0</v>
      </c>
      <c r="E17" s="77">
        <v>0</v>
      </c>
      <c r="F17" s="77">
        <v>0</v>
      </c>
      <c r="G17" s="77">
        <f t="shared" si="2"/>
        <v>0</v>
      </c>
    </row>
    <row r="18" spans="1:7" x14ac:dyDescent="0.25">
      <c r="A18" s="87" t="s">
        <v>317</v>
      </c>
      <c r="B18" s="86">
        <f t="shared" ref="B18:G18" si="3">SUM(B19:B27)</f>
        <v>14863500</v>
      </c>
      <c r="C18" s="86">
        <f t="shared" si="3"/>
        <v>470085.83</v>
      </c>
      <c r="D18" s="86">
        <f t="shared" si="3"/>
        <v>15333585.83</v>
      </c>
      <c r="E18" s="86">
        <f t="shared" si="3"/>
        <v>3348293</v>
      </c>
      <c r="F18" s="86">
        <f t="shared" si="3"/>
        <v>3329359</v>
      </c>
      <c r="G18" s="86">
        <f t="shared" si="3"/>
        <v>11985292.830000002</v>
      </c>
    </row>
    <row r="19" spans="1:7" x14ac:dyDescent="0.25">
      <c r="A19" s="88" t="s">
        <v>318</v>
      </c>
      <c r="B19" s="77">
        <v>1464000</v>
      </c>
      <c r="C19" s="77">
        <v>265000</v>
      </c>
      <c r="D19" s="77">
        <v>1729000</v>
      </c>
      <c r="E19" s="77">
        <v>309917.59999999998</v>
      </c>
      <c r="F19" s="77">
        <v>290983.59999999998</v>
      </c>
      <c r="G19" s="77">
        <f>D19-E19</f>
        <v>1419082.4</v>
      </c>
    </row>
    <row r="20" spans="1:7" x14ac:dyDescent="0.25">
      <c r="A20" s="88" t="s">
        <v>319</v>
      </c>
      <c r="B20" s="77">
        <v>464500</v>
      </c>
      <c r="C20" s="77">
        <v>0</v>
      </c>
      <c r="D20" s="77">
        <v>464500</v>
      </c>
      <c r="E20" s="77">
        <v>57909.760000000002</v>
      </c>
      <c r="F20" s="77">
        <v>57909.759999999995</v>
      </c>
      <c r="G20" s="77">
        <f t="shared" ref="G20:G27" si="4">D20-E20</f>
        <v>406590.24</v>
      </c>
    </row>
    <row r="21" spans="1:7" x14ac:dyDescent="0.25">
      <c r="A21" s="88" t="s">
        <v>320</v>
      </c>
      <c r="B21" s="77">
        <v>0</v>
      </c>
      <c r="C21" s="77">
        <v>0</v>
      </c>
      <c r="D21" s="77">
        <v>0</v>
      </c>
      <c r="E21" s="77">
        <v>0</v>
      </c>
      <c r="F21" s="77">
        <v>0</v>
      </c>
      <c r="G21" s="77">
        <f t="shared" si="4"/>
        <v>0</v>
      </c>
    </row>
    <row r="22" spans="1:7" x14ac:dyDescent="0.25">
      <c r="A22" s="88" t="s">
        <v>321</v>
      </c>
      <c r="B22" s="77">
        <v>631500</v>
      </c>
      <c r="C22" s="77">
        <v>19241.93</v>
      </c>
      <c r="D22" s="77">
        <v>650741.93000000005</v>
      </c>
      <c r="E22" s="77">
        <v>117725.62000000001</v>
      </c>
      <c r="F22" s="77">
        <v>117725.62000000001</v>
      </c>
      <c r="G22" s="77">
        <f t="shared" si="4"/>
        <v>533016.31000000006</v>
      </c>
    </row>
    <row r="23" spans="1:7" x14ac:dyDescent="0.25">
      <c r="A23" s="88" t="s">
        <v>322</v>
      </c>
      <c r="B23" s="77">
        <v>57000</v>
      </c>
      <c r="C23" s="77">
        <v>0</v>
      </c>
      <c r="D23" s="77">
        <v>57000</v>
      </c>
      <c r="E23" s="77">
        <v>786</v>
      </c>
      <c r="F23" s="77">
        <v>786</v>
      </c>
      <c r="G23" s="77">
        <f t="shared" si="4"/>
        <v>56214</v>
      </c>
    </row>
    <row r="24" spans="1:7" x14ac:dyDescent="0.25">
      <c r="A24" s="88" t="s">
        <v>323</v>
      </c>
      <c r="B24" s="77">
        <v>10000000</v>
      </c>
      <c r="C24" s="77">
        <v>-0.01</v>
      </c>
      <c r="D24" s="77">
        <v>9999999.9900000002</v>
      </c>
      <c r="E24" s="77">
        <v>2446980.41</v>
      </c>
      <c r="F24" s="77">
        <v>2446980.41</v>
      </c>
      <c r="G24" s="77">
        <f t="shared" si="4"/>
        <v>7553019.5800000001</v>
      </c>
    </row>
    <row r="25" spans="1:7" x14ac:dyDescent="0.25">
      <c r="A25" s="88" t="s">
        <v>324</v>
      </c>
      <c r="B25" s="77">
        <v>536000</v>
      </c>
      <c r="C25" s="77">
        <v>4194.5200000000004</v>
      </c>
      <c r="D25" s="77">
        <v>540194.52</v>
      </c>
      <c r="E25" s="77">
        <v>7537.1</v>
      </c>
      <c r="F25" s="77">
        <v>7537.1</v>
      </c>
      <c r="G25" s="77">
        <f t="shared" si="4"/>
        <v>532657.42000000004</v>
      </c>
    </row>
    <row r="26" spans="1:7" x14ac:dyDescent="0.25">
      <c r="A26" s="88" t="s">
        <v>325</v>
      </c>
      <c r="B26" s="77">
        <v>0</v>
      </c>
      <c r="C26" s="77">
        <v>0</v>
      </c>
      <c r="D26" s="77">
        <v>0</v>
      </c>
      <c r="E26" s="77">
        <v>0</v>
      </c>
      <c r="F26" s="77">
        <v>0</v>
      </c>
      <c r="G26" s="77">
        <f t="shared" si="4"/>
        <v>0</v>
      </c>
    </row>
    <row r="27" spans="1:7" x14ac:dyDescent="0.25">
      <c r="A27" s="88" t="s">
        <v>326</v>
      </c>
      <c r="B27" s="77">
        <v>1710500</v>
      </c>
      <c r="C27" s="77">
        <v>181649.39</v>
      </c>
      <c r="D27" s="77">
        <v>1892149.3900000001</v>
      </c>
      <c r="E27" s="77">
        <v>407436.50999999995</v>
      </c>
      <c r="F27" s="77">
        <v>407436.50999999995</v>
      </c>
      <c r="G27" s="77">
        <f t="shared" si="4"/>
        <v>1484712.8800000001</v>
      </c>
    </row>
    <row r="28" spans="1:7" x14ac:dyDescent="0.25">
      <c r="A28" s="87" t="s">
        <v>327</v>
      </c>
      <c r="B28" s="86">
        <f t="shared" ref="B28:G28" si="5">SUM(B29:B37)</f>
        <v>40303000</v>
      </c>
      <c r="C28" s="86">
        <f t="shared" si="5"/>
        <v>17731344.48</v>
      </c>
      <c r="D28" s="86">
        <f>SUM(D29:D37)</f>
        <v>58034344.480000004</v>
      </c>
      <c r="E28" s="86">
        <f t="shared" si="5"/>
        <v>13854279.780000001</v>
      </c>
      <c r="F28" s="86">
        <f t="shared" si="5"/>
        <v>13511366.780000001</v>
      </c>
      <c r="G28" s="86">
        <f t="shared" si="5"/>
        <v>44180064.700000003</v>
      </c>
    </row>
    <row r="29" spans="1:7" x14ac:dyDescent="0.25">
      <c r="A29" s="88" t="s">
        <v>328</v>
      </c>
      <c r="B29" s="77">
        <v>3119000</v>
      </c>
      <c r="C29" s="77">
        <v>9989594.4800000004</v>
      </c>
      <c r="D29" s="77">
        <v>13108594.48</v>
      </c>
      <c r="E29" s="77">
        <v>10599801.48</v>
      </c>
      <c r="F29" s="77">
        <v>10599801.48</v>
      </c>
      <c r="G29" s="77">
        <f>D29-E29</f>
        <v>2508793</v>
      </c>
    </row>
    <row r="30" spans="1:7" x14ac:dyDescent="0.25">
      <c r="A30" s="88" t="s">
        <v>329</v>
      </c>
      <c r="B30" s="77">
        <v>2411000</v>
      </c>
      <c r="C30" s="77">
        <v>7600</v>
      </c>
      <c r="D30" s="77">
        <v>2418600</v>
      </c>
      <c r="E30" s="77">
        <v>292876.16000000003</v>
      </c>
      <c r="F30" s="77">
        <v>292876.16000000003</v>
      </c>
      <c r="G30" s="77">
        <f t="shared" ref="G30:G37" si="6">D30-E30</f>
        <v>2125723.84</v>
      </c>
    </row>
    <row r="31" spans="1:7" x14ac:dyDescent="0.25">
      <c r="A31" s="88" t="s">
        <v>330</v>
      </c>
      <c r="B31" s="77">
        <v>657000</v>
      </c>
      <c r="C31" s="77">
        <v>132900</v>
      </c>
      <c r="D31" s="77">
        <v>789900</v>
      </c>
      <c r="E31" s="77">
        <v>302916.59999999998</v>
      </c>
      <c r="F31" s="77">
        <v>302916.59999999998</v>
      </c>
      <c r="G31" s="77">
        <f t="shared" si="6"/>
        <v>486983.4</v>
      </c>
    </row>
    <row r="32" spans="1:7" x14ac:dyDescent="0.25">
      <c r="A32" s="88" t="s">
        <v>331</v>
      </c>
      <c r="B32" s="77">
        <v>1215000</v>
      </c>
      <c r="C32" s="77">
        <v>0</v>
      </c>
      <c r="D32" s="77">
        <v>1215000</v>
      </c>
      <c r="E32" s="77">
        <v>12012.279999999999</v>
      </c>
      <c r="F32" s="77">
        <v>12012.28</v>
      </c>
      <c r="G32" s="77">
        <f t="shared" si="6"/>
        <v>1202987.72</v>
      </c>
    </row>
    <row r="33" spans="1:7" ht="14.45" customHeight="1" x14ac:dyDescent="0.25">
      <c r="A33" s="88" t="s">
        <v>332</v>
      </c>
      <c r="B33" s="77">
        <v>1629500</v>
      </c>
      <c r="C33" s="77">
        <v>102050</v>
      </c>
      <c r="D33" s="77">
        <v>1731550</v>
      </c>
      <c r="E33" s="77">
        <v>156402.4</v>
      </c>
      <c r="F33" s="77">
        <v>156402.4</v>
      </c>
      <c r="G33" s="77">
        <f t="shared" si="6"/>
        <v>1575147.6</v>
      </c>
    </row>
    <row r="34" spans="1:7" ht="14.45" customHeight="1" x14ac:dyDescent="0.25">
      <c r="A34" s="88" t="s">
        <v>333</v>
      </c>
      <c r="B34" s="77">
        <v>1600000</v>
      </c>
      <c r="C34" s="77">
        <v>0</v>
      </c>
      <c r="D34" s="77">
        <v>1600000</v>
      </c>
      <c r="E34" s="77">
        <v>19996.080000000002</v>
      </c>
      <c r="F34" s="77">
        <v>19996.080000000002</v>
      </c>
      <c r="G34" s="77">
        <f t="shared" si="6"/>
        <v>1580003.92</v>
      </c>
    </row>
    <row r="35" spans="1:7" ht="14.45" customHeight="1" x14ac:dyDescent="0.25">
      <c r="A35" s="88" t="s">
        <v>334</v>
      </c>
      <c r="B35" s="77">
        <v>265000</v>
      </c>
      <c r="C35" s="77">
        <v>-800</v>
      </c>
      <c r="D35" s="77">
        <v>264200</v>
      </c>
      <c r="E35" s="77">
        <v>27641.82</v>
      </c>
      <c r="F35" s="77">
        <v>27641.82</v>
      </c>
      <c r="G35" s="77">
        <f t="shared" si="6"/>
        <v>236558.18</v>
      </c>
    </row>
    <row r="36" spans="1:7" ht="14.45" customHeight="1" x14ac:dyDescent="0.25">
      <c r="A36" s="88" t="s">
        <v>335</v>
      </c>
      <c r="B36" s="77">
        <v>8276500</v>
      </c>
      <c r="C36" s="77"/>
      <c r="D36" s="77">
        <v>8276500</v>
      </c>
      <c r="E36" s="77">
        <v>650585.13</v>
      </c>
      <c r="F36" s="77">
        <v>650615.13</v>
      </c>
      <c r="G36" s="77">
        <f>D36-E36</f>
        <v>7625914.8700000001</v>
      </c>
    </row>
    <row r="37" spans="1:7" ht="14.45" customHeight="1" x14ac:dyDescent="0.25">
      <c r="A37" s="88" t="s">
        <v>336</v>
      </c>
      <c r="B37" s="77">
        <v>21130000</v>
      </c>
      <c r="C37" s="77">
        <v>7500000</v>
      </c>
      <c r="D37" s="77">
        <v>28630000</v>
      </c>
      <c r="E37" s="77">
        <v>1792047.83</v>
      </c>
      <c r="F37" s="77">
        <v>1449104.83</v>
      </c>
      <c r="G37" s="77">
        <f t="shared" si="6"/>
        <v>26837952.170000002</v>
      </c>
    </row>
    <row r="38" spans="1:7" x14ac:dyDescent="0.25">
      <c r="A38" s="87" t="s">
        <v>337</v>
      </c>
      <c r="B38" s="86">
        <f t="shared" ref="B38:G38" si="7">SUM(B39:B47)</f>
        <v>33482680.34</v>
      </c>
      <c r="C38" s="86">
        <f t="shared" si="7"/>
        <v>2261989.91</v>
      </c>
      <c r="D38" s="86">
        <f t="shared" si="7"/>
        <v>35744670.25</v>
      </c>
      <c r="E38" s="86">
        <f t="shared" si="7"/>
        <v>6435163.3199999994</v>
      </c>
      <c r="F38" s="86">
        <f t="shared" si="7"/>
        <v>6432163.3199999994</v>
      </c>
      <c r="G38" s="86">
        <f t="shared" si="7"/>
        <v>29309506.93</v>
      </c>
    </row>
    <row r="39" spans="1:7" x14ac:dyDescent="0.25">
      <c r="A39" s="88" t="s">
        <v>338</v>
      </c>
      <c r="B39" s="77">
        <v>0</v>
      </c>
      <c r="C39" s="77">
        <v>0</v>
      </c>
      <c r="D39" s="77">
        <v>0</v>
      </c>
      <c r="E39" s="77">
        <v>0</v>
      </c>
      <c r="F39" s="77">
        <v>0</v>
      </c>
      <c r="G39" s="77">
        <f>D39-E39</f>
        <v>0</v>
      </c>
    </row>
    <row r="40" spans="1:7" x14ac:dyDescent="0.25">
      <c r="A40" s="88" t="s">
        <v>339</v>
      </c>
      <c r="B40" s="77">
        <v>15809680.34</v>
      </c>
      <c r="C40" s="77">
        <v>0</v>
      </c>
      <c r="D40" s="77">
        <v>15809680.34</v>
      </c>
      <c r="E40" s="77">
        <v>3952420.05</v>
      </c>
      <c r="F40" s="77">
        <v>3952420.05</v>
      </c>
      <c r="G40" s="77">
        <f t="shared" ref="G40:G47" si="8">D40-E40</f>
        <v>11857260.289999999</v>
      </c>
    </row>
    <row r="41" spans="1:7" x14ac:dyDescent="0.25">
      <c r="A41" s="88" t="s">
        <v>340</v>
      </c>
      <c r="B41" s="77">
        <v>3400000</v>
      </c>
      <c r="C41" s="77">
        <v>1396145.4500000002</v>
      </c>
      <c r="D41" s="77">
        <v>4796145.45</v>
      </c>
      <c r="E41" s="77">
        <v>592610.26</v>
      </c>
      <c r="F41" s="77">
        <v>592610.26</v>
      </c>
      <c r="G41" s="77">
        <f t="shared" si="8"/>
        <v>4203535.1900000004</v>
      </c>
    </row>
    <row r="42" spans="1:7" x14ac:dyDescent="0.25">
      <c r="A42" s="88" t="s">
        <v>341</v>
      </c>
      <c r="B42" s="77">
        <v>14273000</v>
      </c>
      <c r="C42" s="77">
        <v>865844.46000000008</v>
      </c>
      <c r="D42" s="77">
        <v>15138844.460000001</v>
      </c>
      <c r="E42" s="77">
        <v>1890133.01</v>
      </c>
      <c r="F42" s="77">
        <v>1887133.01</v>
      </c>
      <c r="G42" s="77">
        <f t="shared" si="8"/>
        <v>13248711.450000001</v>
      </c>
    </row>
    <row r="43" spans="1:7" x14ac:dyDescent="0.25">
      <c r="A43" s="88" t="s">
        <v>342</v>
      </c>
      <c r="B43" s="77">
        <v>0</v>
      </c>
      <c r="C43" s="77">
        <v>0</v>
      </c>
      <c r="D43" s="77">
        <v>0</v>
      </c>
      <c r="E43" s="77">
        <v>0</v>
      </c>
      <c r="F43" s="77">
        <v>0</v>
      </c>
      <c r="G43" s="77">
        <f t="shared" si="8"/>
        <v>0</v>
      </c>
    </row>
    <row r="44" spans="1:7" x14ac:dyDescent="0.25">
      <c r="A44" s="88" t="s">
        <v>343</v>
      </c>
      <c r="B44" s="77">
        <v>0</v>
      </c>
      <c r="C44" s="77">
        <v>0</v>
      </c>
      <c r="D44" s="77">
        <v>0</v>
      </c>
      <c r="E44" s="77">
        <v>0</v>
      </c>
      <c r="F44" s="77">
        <v>0</v>
      </c>
      <c r="G44" s="77">
        <f t="shared" si="8"/>
        <v>0</v>
      </c>
    </row>
    <row r="45" spans="1:7" x14ac:dyDescent="0.25">
      <c r="A45" s="88" t="s">
        <v>344</v>
      </c>
      <c r="B45" s="77">
        <v>0</v>
      </c>
      <c r="C45" s="77">
        <v>0</v>
      </c>
      <c r="D45" s="77">
        <v>0</v>
      </c>
      <c r="E45" s="77">
        <v>0</v>
      </c>
      <c r="F45" s="77">
        <v>0</v>
      </c>
      <c r="G45" s="77">
        <f t="shared" si="8"/>
        <v>0</v>
      </c>
    </row>
    <row r="46" spans="1:7" x14ac:dyDescent="0.25">
      <c r="A46" s="88" t="s">
        <v>345</v>
      </c>
      <c r="B46" s="77">
        <v>0</v>
      </c>
      <c r="C46" s="77">
        <v>0</v>
      </c>
      <c r="D46" s="77">
        <v>0</v>
      </c>
      <c r="E46" s="77">
        <v>0</v>
      </c>
      <c r="F46" s="77">
        <v>0</v>
      </c>
      <c r="G46" s="77">
        <f t="shared" si="8"/>
        <v>0</v>
      </c>
    </row>
    <row r="47" spans="1:7" x14ac:dyDescent="0.25">
      <c r="A47" s="88" t="s">
        <v>346</v>
      </c>
      <c r="B47" s="77">
        <v>0</v>
      </c>
      <c r="C47" s="77">
        <v>0</v>
      </c>
      <c r="D47" s="77">
        <v>0</v>
      </c>
      <c r="E47" s="77">
        <v>0</v>
      </c>
      <c r="F47" s="77">
        <v>0</v>
      </c>
      <c r="G47" s="77">
        <f t="shared" si="8"/>
        <v>0</v>
      </c>
    </row>
    <row r="48" spans="1:7" x14ac:dyDescent="0.25">
      <c r="A48" s="87" t="s">
        <v>347</v>
      </c>
      <c r="B48" s="86">
        <f t="shared" ref="B48:G48" si="9">SUM(B49:B57)</f>
        <v>1786000</v>
      </c>
      <c r="C48" s="86">
        <f t="shared" si="9"/>
        <v>5312064.71</v>
      </c>
      <c r="D48" s="86">
        <f t="shared" si="9"/>
        <v>7098064.71</v>
      </c>
      <c r="E48" s="86">
        <f t="shared" si="9"/>
        <v>2554076.0099999998</v>
      </c>
      <c r="F48" s="86">
        <f t="shared" si="9"/>
        <v>2554076.0099999998</v>
      </c>
      <c r="G48" s="86">
        <f t="shared" si="9"/>
        <v>4543988.7</v>
      </c>
    </row>
    <row r="49" spans="1:7" x14ac:dyDescent="0.25">
      <c r="A49" s="88" t="s">
        <v>348</v>
      </c>
      <c r="B49" s="77">
        <v>455000</v>
      </c>
      <c r="C49" s="77">
        <v>800000</v>
      </c>
      <c r="D49" s="77">
        <v>1255000</v>
      </c>
      <c r="E49" s="77">
        <v>500385</v>
      </c>
      <c r="F49" s="77">
        <v>500385</v>
      </c>
      <c r="G49" s="77">
        <f>D49-E49</f>
        <v>754615</v>
      </c>
    </row>
    <row r="50" spans="1:7" x14ac:dyDescent="0.25">
      <c r="A50" s="88" t="s">
        <v>349</v>
      </c>
      <c r="B50" s="77">
        <v>50000</v>
      </c>
      <c r="C50" s="77">
        <v>0</v>
      </c>
      <c r="D50" s="77">
        <v>50000</v>
      </c>
      <c r="E50" s="77">
        <v>0</v>
      </c>
      <c r="F50" s="77">
        <v>0</v>
      </c>
      <c r="G50" s="77">
        <f t="shared" ref="G50:G57" si="10">D50-E50</f>
        <v>50000</v>
      </c>
    </row>
    <row r="51" spans="1:7" x14ac:dyDescent="0.25">
      <c r="A51" s="88" t="s">
        <v>350</v>
      </c>
      <c r="B51" s="77">
        <v>0</v>
      </c>
      <c r="C51" s="77">
        <v>0</v>
      </c>
      <c r="D51" s="77">
        <v>0</v>
      </c>
      <c r="E51" s="77">
        <v>0</v>
      </c>
      <c r="F51" s="77">
        <v>0</v>
      </c>
      <c r="G51" s="77">
        <f t="shared" si="10"/>
        <v>0</v>
      </c>
    </row>
    <row r="52" spans="1:7" x14ac:dyDescent="0.25">
      <c r="A52" s="88" t="s">
        <v>351</v>
      </c>
      <c r="B52" s="77">
        <v>500000</v>
      </c>
      <c r="C52" s="77">
        <v>3352144.16</v>
      </c>
      <c r="D52" s="77">
        <v>3852144.16</v>
      </c>
      <c r="E52" s="77">
        <v>1274200</v>
      </c>
      <c r="F52" s="77">
        <v>1274200</v>
      </c>
      <c r="G52" s="77">
        <f t="shared" si="10"/>
        <v>2577944.16</v>
      </c>
    </row>
    <row r="53" spans="1:7" x14ac:dyDescent="0.25">
      <c r="A53" s="88" t="s">
        <v>352</v>
      </c>
      <c r="B53" s="77">
        <v>0</v>
      </c>
      <c r="C53" s="77">
        <v>250000</v>
      </c>
      <c r="D53" s="77">
        <v>250000</v>
      </c>
      <c r="E53" s="77">
        <v>0</v>
      </c>
      <c r="F53" s="77">
        <v>0</v>
      </c>
      <c r="G53" s="77">
        <f t="shared" si="10"/>
        <v>250000</v>
      </c>
    </row>
    <row r="54" spans="1:7" x14ac:dyDescent="0.25">
      <c r="A54" s="88" t="s">
        <v>353</v>
      </c>
      <c r="B54" s="77">
        <v>151000</v>
      </c>
      <c r="C54" s="77">
        <v>909920.54999999993</v>
      </c>
      <c r="D54" s="77">
        <v>1060920.5499999998</v>
      </c>
      <c r="E54" s="77">
        <v>779491.01</v>
      </c>
      <c r="F54" s="77">
        <v>779491.01</v>
      </c>
      <c r="G54" s="77">
        <f t="shared" si="10"/>
        <v>281429.5399999998</v>
      </c>
    </row>
    <row r="55" spans="1:7" x14ac:dyDescent="0.25">
      <c r="A55" s="88" t="s">
        <v>354</v>
      </c>
      <c r="B55" s="77">
        <v>30000</v>
      </c>
      <c r="C55" s="77">
        <v>0</v>
      </c>
      <c r="D55" s="77">
        <v>30000</v>
      </c>
      <c r="E55" s="77">
        <v>0</v>
      </c>
      <c r="F55" s="77">
        <v>0</v>
      </c>
      <c r="G55" s="77">
        <f t="shared" si="10"/>
        <v>30000</v>
      </c>
    </row>
    <row r="56" spans="1:7" x14ac:dyDescent="0.25">
      <c r="A56" s="88" t="s">
        <v>355</v>
      </c>
      <c r="B56" s="77">
        <v>500000</v>
      </c>
      <c r="C56" s="77">
        <v>0</v>
      </c>
      <c r="D56" s="77">
        <v>500000</v>
      </c>
      <c r="E56" s="77">
        <v>0</v>
      </c>
      <c r="F56" s="77">
        <v>0</v>
      </c>
      <c r="G56" s="77">
        <f t="shared" si="10"/>
        <v>500000</v>
      </c>
    </row>
    <row r="57" spans="1:7" x14ac:dyDescent="0.25">
      <c r="A57" s="88" t="s">
        <v>356</v>
      </c>
      <c r="B57" s="77">
        <v>100000</v>
      </c>
      <c r="C57" s="77">
        <v>0</v>
      </c>
      <c r="D57" s="77">
        <v>100000</v>
      </c>
      <c r="E57" s="77">
        <v>0</v>
      </c>
      <c r="F57" s="77">
        <v>0</v>
      </c>
      <c r="G57" s="77">
        <f t="shared" si="10"/>
        <v>100000</v>
      </c>
    </row>
    <row r="58" spans="1:7" x14ac:dyDescent="0.25">
      <c r="A58" s="87" t="s">
        <v>357</v>
      </c>
      <c r="B58" s="86">
        <f t="shared" ref="B58:G58" si="11">SUM(B59:B61)</f>
        <v>7200000</v>
      </c>
      <c r="C58" s="86">
        <f t="shared" si="11"/>
        <v>4014405.8900000011</v>
      </c>
      <c r="D58" s="86">
        <f t="shared" si="11"/>
        <v>11214405.890000001</v>
      </c>
      <c r="E58" s="86">
        <f t="shared" si="11"/>
        <v>459997.19</v>
      </c>
      <c r="F58" s="86">
        <f t="shared" si="11"/>
        <v>459997.19</v>
      </c>
      <c r="G58" s="86">
        <f t="shared" si="11"/>
        <v>10754408.700000001</v>
      </c>
    </row>
    <row r="59" spans="1:7" x14ac:dyDescent="0.25">
      <c r="A59" s="88" t="s">
        <v>358</v>
      </c>
      <c r="B59" s="77">
        <v>6200000</v>
      </c>
      <c r="C59" s="77">
        <v>3594405.8900000011</v>
      </c>
      <c r="D59" s="77">
        <v>9794405.8900000006</v>
      </c>
      <c r="E59" s="77">
        <v>249997.4</v>
      </c>
      <c r="F59" s="77">
        <v>249997.4</v>
      </c>
      <c r="G59" s="77">
        <f>D59-E59</f>
        <v>9544408.4900000002</v>
      </c>
    </row>
    <row r="60" spans="1:7" x14ac:dyDescent="0.25">
      <c r="A60" s="88" t="s">
        <v>359</v>
      </c>
      <c r="B60" s="77">
        <v>0</v>
      </c>
      <c r="C60" s="77">
        <v>420000</v>
      </c>
      <c r="D60" s="77">
        <v>420000</v>
      </c>
      <c r="E60" s="77">
        <v>209999.79</v>
      </c>
      <c r="F60" s="77">
        <v>209999.79</v>
      </c>
      <c r="G60" s="77">
        <f t="shared" ref="G60:G61" si="12">D60-E60</f>
        <v>210000.21</v>
      </c>
    </row>
    <row r="61" spans="1:7" x14ac:dyDescent="0.25">
      <c r="A61" s="88" t="s">
        <v>360</v>
      </c>
      <c r="B61" s="77">
        <v>1000000</v>
      </c>
      <c r="C61" s="77">
        <v>0</v>
      </c>
      <c r="D61" s="77">
        <v>1000000</v>
      </c>
      <c r="E61" s="77">
        <v>0</v>
      </c>
      <c r="F61" s="77">
        <v>0</v>
      </c>
      <c r="G61" s="77">
        <f t="shared" si="12"/>
        <v>1000000</v>
      </c>
    </row>
    <row r="62" spans="1:7" x14ac:dyDescent="0.25">
      <c r="A62" s="87" t="s">
        <v>361</v>
      </c>
      <c r="B62" s="86">
        <f t="shared" ref="B62:G62" si="13">SUM(B63:B67,B69:B70)</f>
        <v>5000000</v>
      </c>
      <c r="C62" s="86">
        <f t="shared" si="13"/>
        <v>-2000000</v>
      </c>
      <c r="D62" s="86">
        <f t="shared" si="13"/>
        <v>3000000</v>
      </c>
      <c r="E62" s="86">
        <f t="shared" si="13"/>
        <v>0</v>
      </c>
      <c r="F62" s="86">
        <f t="shared" si="13"/>
        <v>0</v>
      </c>
      <c r="G62" s="86">
        <f t="shared" si="13"/>
        <v>3000000</v>
      </c>
    </row>
    <row r="63" spans="1:7" x14ac:dyDescent="0.25">
      <c r="A63" s="88" t="s">
        <v>362</v>
      </c>
      <c r="B63" s="77">
        <v>0</v>
      </c>
      <c r="C63" s="77">
        <v>0</v>
      </c>
      <c r="D63" s="77">
        <v>0</v>
      </c>
      <c r="E63" s="77">
        <v>0</v>
      </c>
      <c r="F63" s="77">
        <v>0</v>
      </c>
      <c r="G63" s="77">
        <f>D63-E63</f>
        <v>0</v>
      </c>
    </row>
    <row r="64" spans="1:7" x14ac:dyDescent="0.25">
      <c r="A64" s="88" t="s">
        <v>363</v>
      </c>
      <c r="B64" s="77">
        <v>0</v>
      </c>
      <c r="C64" s="77">
        <v>0</v>
      </c>
      <c r="D64" s="77">
        <v>0</v>
      </c>
      <c r="E64" s="77">
        <v>0</v>
      </c>
      <c r="F64" s="77">
        <v>0</v>
      </c>
      <c r="G64" s="77">
        <f t="shared" ref="G64:G70" si="14">D64-E64</f>
        <v>0</v>
      </c>
    </row>
    <row r="65" spans="1:7" x14ac:dyDescent="0.25">
      <c r="A65" s="88" t="s">
        <v>364</v>
      </c>
      <c r="B65" s="77">
        <v>0</v>
      </c>
      <c r="C65" s="77">
        <v>0</v>
      </c>
      <c r="D65" s="77">
        <v>0</v>
      </c>
      <c r="E65" s="77">
        <v>0</v>
      </c>
      <c r="F65" s="77">
        <v>0</v>
      </c>
      <c r="G65" s="77">
        <f t="shared" si="14"/>
        <v>0</v>
      </c>
    </row>
    <row r="66" spans="1:7" x14ac:dyDescent="0.25">
      <c r="A66" s="88" t="s">
        <v>365</v>
      </c>
      <c r="B66" s="77">
        <v>0</v>
      </c>
      <c r="C66" s="77">
        <v>0</v>
      </c>
      <c r="D66" s="77">
        <v>0</v>
      </c>
      <c r="E66" s="77">
        <v>0</v>
      </c>
      <c r="F66" s="77">
        <v>0</v>
      </c>
      <c r="G66" s="77">
        <f t="shared" si="14"/>
        <v>0</v>
      </c>
    </row>
    <row r="67" spans="1:7" x14ac:dyDescent="0.25">
      <c r="A67" s="88" t="s">
        <v>366</v>
      </c>
      <c r="B67" s="77">
        <v>0</v>
      </c>
      <c r="C67" s="77">
        <v>0</v>
      </c>
      <c r="D67" s="77">
        <v>0</v>
      </c>
      <c r="E67" s="77">
        <v>0</v>
      </c>
      <c r="F67" s="77">
        <v>0</v>
      </c>
      <c r="G67" s="77">
        <f t="shared" si="14"/>
        <v>0</v>
      </c>
    </row>
    <row r="68" spans="1:7" x14ac:dyDescent="0.25">
      <c r="A68" s="88" t="s">
        <v>367</v>
      </c>
      <c r="B68" s="77">
        <v>0</v>
      </c>
      <c r="C68" s="77">
        <v>0</v>
      </c>
      <c r="D68" s="77">
        <v>0</v>
      </c>
      <c r="E68" s="77">
        <v>0</v>
      </c>
      <c r="F68" s="77">
        <v>0</v>
      </c>
      <c r="G68" s="77">
        <f t="shared" si="14"/>
        <v>0</v>
      </c>
    </row>
    <row r="69" spans="1:7" x14ac:dyDescent="0.25">
      <c r="A69" s="88" t="s">
        <v>368</v>
      </c>
      <c r="B69" s="77">
        <v>0</v>
      </c>
      <c r="C69" s="77">
        <v>0</v>
      </c>
      <c r="D69" s="77">
        <v>0</v>
      </c>
      <c r="E69" s="77">
        <v>0</v>
      </c>
      <c r="F69" s="77">
        <v>0</v>
      </c>
      <c r="G69" s="77">
        <f t="shared" si="14"/>
        <v>0</v>
      </c>
    </row>
    <row r="70" spans="1:7" x14ac:dyDescent="0.25">
      <c r="A70" s="88" t="s">
        <v>369</v>
      </c>
      <c r="B70" s="77">
        <v>5000000</v>
      </c>
      <c r="C70" s="77">
        <v>-2000000</v>
      </c>
      <c r="D70" s="77">
        <v>3000000</v>
      </c>
      <c r="E70" s="77">
        <v>0</v>
      </c>
      <c r="F70" s="77">
        <v>0</v>
      </c>
      <c r="G70" s="77">
        <f t="shared" si="14"/>
        <v>3000000</v>
      </c>
    </row>
    <row r="71" spans="1:7" x14ac:dyDescent="0.25">
      <c r="A71" s="87" t="s">
        <v>370</v>
      </c>
      <c r="B71" s="86">
        <f t="shared" ref="B71:G71" si="15">SUM(B72:B74)</f>
        <v>2014285.71</v>
      </c>
      <c r="C71" s="86">
        <f t="shared" si="15"/>
        <v>0</v>
      </c>
      <c r="D71" s="86">
        <f t="shared" si="15"/>
        <v>2014285.71</v>
      </c>
      <c r="E71" s="86">
        <f t="shared" si="15"/>
        <v>0</v>
      </c>
      <c r="F71" s="86">
        <f t="shared" si="15"/>
        <v>0</v>
      </c>
      <c r="G71" s="86">
        <f t="shared" si="15"/>
        <v>2014285.71</v>
      </c>
    </row>
    <row r="72" spans="1:7" x14ac:dyDescent="0.25">
      <c r="A72" s="88" t="s">
        <v>371</v>
      </c>
      <c r="B72" s="77">
        <v>0</v>
      </c>
      <c r="C72" s="77">
        <v>0</v>
      </c>
      <c r="D72" s="77">
        <v>0</v>
      </c>
      <c r="E72" s="77">
        <v>0</v>
      </c>
      <c r="F72" s="77">
        <v>0</v>
      </c>
      <c r="G72" s="77">
        <f>D72-E72</f>
        <v>0</v>
      </c>
    </row>
    <row r="73" spans="1:7" x14ac:dyDescent="0.25">
      <c r="A73" s="88" t="s">
        <v>372</v>
      </c>
      <c r="B73" s="77">
        <v>0</v>
      </c>
      <c r="C73" s="77">
        <v>0</v>
      </c>
      <c r="D73" s="77">
        <v>0</v>
      </c>
      <c r="E73" s="77">
        <v>0</v>
      </c>
      <c r="F73" s="77">
        <v>0</v>
      </c>
      <c r="G73" s="77">
        <f t="shared" ref="G73:G74" si="16">D73-E73</f>
        <v>0</v>
      </c>
    </row>
    <row r="74" spans="1:7" x14ac:dyDescent="0.25">
      <c r="A74" s="88" t="s">
        <v>373</v>
      </c>
      <c r="B74" s="77">
        <v>2014285.71</v>
      </c>
      <c r="C74" s="77">
        <v>0</v>
      </c>
      <c r="D74" s="77">
        <v>2014285.71</v>
      </c>
      <c r="E74" s="77">
        <v>0</v>
      </c>
      <c r="F74" s="77">
        <v>0</v>
      </c>
      <c r="G74" s="77">
        <f t="shared" si="16"/>
        <v>2014285.71</v>
      </c>
    </row>
    <row r="75" spans="1:7" x14ac:dyDescent="0.25">
      <c r="A75" s="87" t="s">
        <v>374</v>
      </c>
      <c r="B75" s="86">
        <f t="shared" ref="B75:G75" si="17">SUM(B76:B82)</f>
        <v>1125000</v>
      </c>
      <c r="C75" s="86">
        <f t="shared" si="17"/>
        <v>0</v>
      </c>
      <c r="D75" s="86">
        <f t="shared" si="17"/>
        <v>1125000</v>
      </c>
      <c r="E75" s="86">
        <f t="shared" si="17"/>
        <v>0</v>
      </c>
      <c r="F75" s="86">
        <f t="shared" si="17"/>
        <v>0</v>
      </c>
      <c r="G75" s="86">
        <f t="shared" si="17"/>
        <v>1125000</v>
      </c>
    </row>
    <row r="76" spans="1:7" x14ac:dyDescent="0.25">
      <c r="A76" s="88" t="s">
        <v>375</v>
      </c>
      <c r="B76" s="77">
        <v>0</v>
      </c>
      <c r="C76" s="77">
        <v>0</v>
      </c>
      <c r="D76" s="77">
        <v>0</v>
      </c>
      <c r="E76" s="77">
        <v>0</v>
      </c>
      <c r="F76" s="77">
        <v>0</v>
      </c>
      <c r="G76" s="77">
        <f>D76-E76</f>
        <v>0</v>
      </c>
    </row>
    <row r="77" spans="1:7" x14ac:dyDescent="0.25">
      <c r="A77" s="88" t="s">
        <v>376</v>
      </c>
      <c r="B77" s="77">
        <v>100000</v>
      </c>
      <c r="C77" s="77">
        <v>0</v>
      </c>
      <c r="D77" s="77">
        <v>100000</v>
      </c>
      <c r="E77" s="77">
        <v>0</v>
      </c>
      <c r="F77" s="77">
        <v>0</v>
      </c>
      <c r="G77" s="77">
        <f t="shared" ref="G77:G82" si="18">D77-E77</f>
        <v>100000</v>
      </c>
    </row>
    <row r="78" spans="1:7" x14ac:dyDescent="0.25">
      <c r="A78" s="88" t="s">
        <v>377</v>
      </c>
      <c r="B78" s="77">
        <v>25000</v>
      </c>
      <c r="C78" s="77">
        <v>0</v>
      </c>
      <c r="D78" s="77">
        <v>25000</v>
      </c>
      <c r="E78" s="77">
        <v>0</v>
      </c>
      <c r="F78" s="77">
        <v>0</v>
      </c>
      <c r="G78" s="77">
        <f t="shared" si="18"/>
        <v>25000</v>
      </c>
    </row>
    <row r="79" spans="1:7" x14ac:dyDescent="0.25">
      <c r="A79" s="88" t="s">
        <v>378</v>
      </c>
      <c r="B79" s="77">
        <v>0</v>
      </c>
      <c r="C79" s="77">
        <v>0</v>
      </c>
      <c r="D79" s="77">
        <v>0</v>
      </c>
      <c r="E79" s="77">
        <v>0</v>
      </c>
      <c r="F79" s="77">
        <v>0</v>
      </c>
      <c r="G79" s="77">
        <f t="shared" si="18"/>
        <v>0</v>
      </c>
    </row>
    <row r="80" spans="1:7" x14ac:dyDescent="0.25">
      <c r="A80" s="88" t="s">
        <v>379</v>
      </c>
      <c r="B80" s="77">
        <v>0</v>
      </c>
      <c r="C80" s="77">
        <v>0</v>
      </c>
      <c r="D80" s="77">
        <v>0</v>
      </c>
      <c r="E80" s="77">
        <v>0</v>
      </c>
      <c r="F80" s="77">
        <v>0</v>
      </c>
      <c r="G80" s="77">
        <f t="shared" si="18"/>
        <v>0</v>
      </c>
    </row>
    <row r="81" spans="1:7" x14ac:dyDescent="0.25">
      <c r="A81" s="88" t="s">
        <v>380</v>
      </c>
      <c r="B81" s="77">
        <v>0</v>
      </c>
      <c r="C81" s="77">
        <v>0</v>
      </c>
      <c r="D81" s="77">
        <v>0</v>
      </c>
      <c r="E81" s="77">
        <v>0</v>
      </c>
      <c r="F81" s="77">
        <v>0</v>
      </c>
      <c r="G81" s="77">
        <f t="shared" si="18"/>
        <v>0</v>
      </c>
    </row>
    <row r="82" spans="1:7" x14ac:dyDescent="0.25">
      <c r="A82" s="88" t="s">
        <v>381</v>
      </c>
      <c r="B82" s="77">
        <v>1000000</v>
      </c>
      <c r="C82" s="77">
        <v>0</v>
      </c>
      <c r="D82" s="77">
        <v>1000000</v>
      </c>
      <c r="E82" s="77">
        <v>0</v>
      </c>
      <c r="F82" s="77">
        <v>0</v>
      </c>
      <c r="G82" s="77">
        <f t="shared" si="18"/>
        <v>1000000</v>
      </c>
    </row>
    <row r="83" spans="1:7" x14ac:dyDescent="0.25">
      <c r="A83" s="89"/>
      <c r="B83" s="77"/>
      <c r="C83" s="77"/>
      <c r="D83" s="77"/>
      <c r="E83" s="77"/>
      <c r="F83" s="77"/>
      <c r="G83" s="77"/>
    </row>
    <row r="84" spans="1:7" x14ac:dyDescent="0.25">
      <c r="A84" s="29" t="s">
        <v>382</v>
      </c>
      <c r="B84" s="86">
        <f t="shared" ref="B84:G84" si="19">SUM(B85,B93,B103,B113,B123,B133,B137,B146,B150)</f>
        <v>207871920.95000002</v>
      </c>
      <c r="C84" s="86">
        <f t="shared" si="19"/>
        <v>76409668.390000015</v>
      </c>
      <c r="D84" s="86">
        <f t="shared" si="19"/>
        <v>284281589.33999997</v>
      </c>
      <c r="E84" s="86">
        <f t="shared" si="19"/>
        <v>72476923.960000023</v>
      </c>
      <c r="F84" s="86">
        <f t="shared" si="19"/>
        <v>72476923.960000023</v>
      </c>
      <c r="G84" s="86">
        <f t="shared" si="19"/>
        <v>211804665.38</v>
      </c>
    </row>
    <row r="85" spans="1:7" x14ac:dyDescent="0.25">
      <c r="A85" s="87" t="s">
        <v>309</v>
      </c>
      <c r="B85" s="86">
        <f t="shared" ref="B85:G85" si="20">SUM(B86:B92)</f>
        <v>31360289.329999998</v>
      </c>
      <c r="C85" s="86">
        <f t="shared" si="20"/>
        <v>1293955.67</v>
      </c>
      <c r="D85" s="86">
        <f t="shared" si="20"/>
        <v>32654245</v>
      </c>
      <c r="E85" s="86">
        <f t="shared" si="20"/>
        <v>341335.48</v>
      </c>
      <c r="F85" s="86">
        <f t="shared" si="20"/>
        <v>341335.48</v>
      </c>
      <c r="G85" s="86">
        <f t="shared" si="20"/>
        <v>32312909.52</v>
      </c>
    </row>
    <row r="86" spans="1:7" x14ac:dyDescent="0.25">
      <c r="A86" s="88" t="s">
        <v>310</v>
      </c>
      <c r="B86" s="77">
        <v>25511769</v>
      </c>
      <c r="C86" s="77">
        <v>0</v>
      </c>
      <c r="D86" s="77">
        <v>25511769</v>
      </c>
      <c r="E86" s="77">
        <v>0</v>
      </c>
      <c r="F86" s="77">
        <v>0</v>
      </c>
      <c r="G86" s="77">
        <f>D86-E86</f>
        <v>25511769</v>
      </c>
    </row>
    <row r="87" spans="1:7" x14ac:dyDescent="0.25">
      <c r="A87" s="88" t="s">
        <v>311</v>
      </c>
      <c r="B87" s="77">
        <v>106044.33</v>
      </c>
      <c r="C87" s="77">
        <v>1293955.67</v>
      </c>
      <c r="D87" s="77">
        <v>1400000</v>
      </c>
      <c r="E87" s="77">
        <v>341335.48</v>
      </c>
      <c r="F87" s="77">
        <v>341335.48</v>
      </c>
      <c r="G87" s="77">
        <f t="shared" ref="G87:G92" si="21">D87-E87</f>
        <v>1058664.52</v>
      </c>
    </row>
    <row r="88" spans="1:7" x14ac:dyDescent="0.25">
      <c r="A88" s="88" t="s">
        <v>312</v>
      </c>
      <c r="B88" s="77">
        <v>700000</v>
      </c>
      <c r="C88" s="77">
        <v>0</v>
      </c>
      <c r="D88" s="77">
        <v>700000</v>
      </c>
      <c r="E88" s="77">
        <v>0</v>
      </c>
      <c r="F88" s="77">
        <v>0</v>
      </c>
      <c r="G88" s="77">
        <f t="shared" si="21"/>
        <v>700000</v>
      </c>
    </row>
    <row r="89" spans="1:7" x14ac:dyDescent="0.25">
      <c r="A89" s="88" t="s">
        <v>313</v>
      </c>
      <c r="B89" s="77">
        <v>5042476</v>
      </c>
      <c r="C89" s="77">
        <v>0</v>
      </c>
      <c r="D89" s="77">
        <v>5042476</v>
      </c>
      <c r="E89" s="77">
        <v>0</v>
      </c>
      <c r="F89" s="77">
        <v>0</v>
      </c>
      <c r="G89" s="77">
        <f t="shared" si="21"/>
        <v>5042476</v>
      </c>
    </row>
    <row r="90" spans="1:7" x14ac:dyDescent="0.25">
      <c r="A90" s="88" t="s">
        <v>314</v>
      </c>
      <c r="B90" s="77">
        <v>0</v>
      </c>
      <c r="C90" s="77">
        <v>0</v>
      </c>
      <c r="D90" s="77">
        <v>0</v>
      </c>
      <c r="E90" s="77">
        <v>0</v>
      </c>
      <c r="F90" s="77">
        <v>0</v>
      </c>
      <c r="G90" s="77">
        <f t="shared" si="21"/>
        <v>0</v>
      </c>
    </row>
    <row r="91" spans="1:7" x14ac:dyDescent="0.25">
      <c r="A91" s="88" t="s">
        <v>315</v>
      </c>
      <c r="B91" s="77">
        <v>0</v>
      </c>
      <c r="C91" s="77">
        <v>0</v>
      </c>
      <c r="D91" s="77">
        <v>0</v>
      </c>
      <c r="E91" s="77">
        <v>0</v>
      </c>
      <c r="F91" s="77">
        <v>0</v>
      </c>
      <c r="G91" s="77">
        <f t="shared" si="21"/>
        <v>0</v>
      </c>
    </row>
    <row r="92" spans="1:7" x14ac:dyDescent="0.25">
      <c r="A92" s="88" t="s">
        <v>316</v>
      </c>
      <c r="B92" s="77">
        <v>0</v>
      </c>
      <c r="C92" s="77">
        <v>0</v>
      </c>
      <c r="D92" s="77">
        <v>0</v>
      </c>
      <c r="E92" s="77">
        <v>0</v>
      </c>
      <c r="F92" s="77">
        <v>0</v>
      </c>
      <c r="G92" s="77">
        <f t="shared" si="21"/>
        <v>0</v>
      </c>
    </row>
    <row r="93" spans="1:7" x14ac:dyDescent="0.25">
      <c r="A93" s="87" t="s">
        <v>317</v>
      </c>
      <c r="B93" s="86">
        <f t="shared" ref="B93:G93" si="22">SUM(B94:B102)</f>
        <v>1918660</v>
      </c>
      <c r="C93" s="86">
        <f t="shared" si="22"/>
        <v>301525.79000000004</v>
      </c>
      <c r="D93" s="86">
        <f t="shared" si="22"/>
        <v>2220185.79</v>
      </c>
      <c r="E93" s="86">
        <f t="shared" si="22"/>
        <v>19347.400000000001</v>
      </c>
      <c r="F93" s="86">
        <f t="shared" si="22"/>
        <v>19347.400000000001</v>
      </c>
      <c r="G93" s="86">
        <f t="shared" si="22"/>
        <v>2200838.39</v>
      </c>
    </row>
    <row r="94" spans="1:7" x14ac:dyDescent="0.25">
      <c r="A94" s="88" t="s">
        <v>318</v>
      </c>
      <c r="B94" s="77">
        <v>118660</v>
      </c>
      <c r="C94" s="77">
        <v>301525.79000000004</v>
      </c>
      <c r="D94" s="77">
        <v>420185.79000000004</v>
      </c>
      <c r="E94" s="77">
        <v>11749.4</v>
      </c>
      <c r="F94" s="77">
        <v>11749.4</v>
      </c>
      <c r="G94" s="77">
        <f>D94-E94</f>
        <v>408436.39</v>
      </c>
    </row>
    <row r="95" spans="1:7" x14ac:dyDescent="0.25">
      <c r="A95" s="88" t="s">
        <v>319</v>
      </c>
      <c r="B95" s="77">
        <v>8000</v>
      </c>
      <c r="C95" s="77">
        <v>0</v>
      </c>
      <c r="D95" s="77">
        <v>8000</v>
      </c>
      <c r="E95" s="77">
        <v>0</v>
      </c>
      <c r="F95" s="77">
        <v>0</v>
      </c>
      <c r="G95" s="77">
        <f t="shared" ref="G95:G102" si="23">D95-E95</f>
        <v>8000</v>
      </c>
    </row>
    <row r="96" spans="1:7" x14ac:dyDescent="0.25">
      <c r="A96" s="88" t="s">
        <v>320</v>
      </c>
      <c r="B96" s="77">
        <v>0</v>
      </c>
      <c r="C96" s="77">
        <v>0</v>
      </c>
      <c r="D96" s="77">
        <v>0</v>
      </c>
      <c r="E96" s="77">
        <v>0</v>
      </c>
      <c r="F96" s="77">
        <v>0</v>
      </c>
      <c r="G96" s="77">
        <f t="shared" si="23"/>
        <v>0</v>
      </c>
    </row>
    <row r="97" spans="1:7" x14ac:dyDescent="0.25">
      <c r="A97" s="88" t="s">
        <v>321</v>
      </c>
      <c r="B97" s="77">
        <v>0</v>
      </c>
      <c r="C97" s="77">
        <v>0</v>
      </c>
      <c r="D97" s="77">
        <v>0</v>
      </c>
      <c r="E97" s="77">
        <v>0</v>
      </c>
      <c r="F97" s="77">
        <v>0</v>
      </c>
      <c r="G97" s="77">
        <f t="shared" si="23"/>
        <v>0</v>
      </c>
    </row>
    <row r="98" spans="1:7" x14ac:dyDescent="0.25">
      <c r="A98" s="90" t="s">
        <v>322</v>
      </c>
      <c r="B98" s="77">
        <v>200000</v>
      </c>
      <c r="C98" s="77">
        <v>0</v>
      </c>
      <c r="D98" s="77">
        <v>200000</v>
      </c>
      <c r="E98" s="77">
        <v>0</v>
      </c>
      <c r="F98" s="77">
        <v>0</v>
      </c>
      <c r="G98" s="77">
        <f t="shared" si="23"/>
        <v>200000</v>
      </c>
    </row>
    <row r="99" spans="1:7" x14ac:dyDescent="0.25">
      <c r="A99" s="88" t="s">
        <v>323</v>
      </c>
      <c r="B99" s="77">
        <v>0</v>
      </c>
      <c r="C99" s="77">
        <v>0</v>
      </c>
      <c r="D99" s="77">
        <v>0</v>
      </c>
      <c r="E99" s="77">
        <v>0</v>
      </c>
      <c r="F99" s="77">
        <v>0</v>
      </c>
      <c r="G99" s="77">
        <f t="shared" si="23"/>
        <v>0</v>
      </c>
    </row>
    <row r="100" spans="1:7" x14ac:dyDescent="0.25">
      <c r="A100" s="88" t="s">
        <v>324</v>
      </c>
      <c r="B100" s="77">
        <v>1242000</v>
      </c>
      <c r="C100" s="77">
        <v>0</v>
      </c>
      <c r="D100" s="77">
        <v>1242000</v>
      </c>
      <c r="E100" s="77">
        <v>0</v>
      </c>
      <c r="F100" s="77">
        <v>0</v>
      </c>
      <c r="G100" s="77">
        <f t="shared" si="23"/>
        <v>1242000</v>
      </c>
    </row>
    <row r="101" spans="1:7" x14ac:dyDescent="0.25">
      <c r="A101" s="88" t="s">
        <v>325</v>
      </c>
      <c r="B101" s="77">
        <v>0</v>
      </c>
      <c r="C101" s="77">
        <v>0</v>
      </c>
      <c r="D101" s="77">
        <v>0</v>
      </c>
      <c r="E101" s="77">
        <v>0</v>
      </c>
      <c r="F101" s="77">
        <v>0</v>
      </c>
      <c r="G101" s="77">
        <f t="shared" si="23"/>
        <v>0</v>
      </c>
    </row>
    <row r="102" spans="1:7" x14ac:dyDescent="0.25">
      <c r="A102" s="88" t="s">
        <v>326</v>
      </c>
      <c r="B102" s="77">
        <v>350000</v>
      </c>
      <c r="C102" s="77">
        <v>0</v>
      </c>
      <c r="D102" s="77">
        <v>350000</v>
      </c>
      <c r="E102" s="77">
        <v>7598</v>
      </c>
      <c r="F102" s="77">
        <v>7598</v>
      </c>
      <c r="G102" s="77">
        <f t="shared" si="23"/>
        <v>342402</v>
      </c>
    </row>
    <row r="103" spans="1:7" x14ac:dyDescent="0.25">
      <c r="A103" s="87" t="s">
        <v>327</v>
      </c>
      <c r="B103" s="86">
        <f t="shared" ref="B103:G103" si="24">SUM(B104:B112)</f>
        <v>50285000</v>
      </c>
      <c r="C103" s="86">
        <f t="shared" si="24"/>
        <v>9925160</v>
      </c>
      <c r="D103" s="86">
        <f t="shared" si="24"/>
        <v>60210160</v>
      </c>
      <c r="E103" s="86">
        <f t="shared" si="24"/>
        <v>11250543.540000001</v>
      </c>
      <c r="F103" s="86">
        <f t="shared" si="24"/>
        <v>11250543.540000001</v>
      </c>
      <c r="G103" s="86">
        <f t="shared" si="24"/>
        <v>48959616.460000001</v>
      </c>
    </row>
    <row r="104" spans="1:7" x14ac:dyDescent="0.25">
      <c r="A104" s="88" t="s">
        <v>328</v>
      </c>
      <c r="B104" s="77">
        <v>49000000</v>
      </c>
      <c r="C104" s="77">
        <v>9275160</v>
      </c>
      <c r="D104" s="77">
        <v>58275160</v>
      </c>
      <c r="E104" s="77">
        <v>10944290.74</v>
      </c>
      <c r="F104" s="77">
        <v>10944290.74</v>
      </c>
      <c r="G104" s="77">
        <f>D104-E104</f>
        <v>47330869.259999998</v>
      </c>
    </row>
    <row r="105" spans="1:7" x14ac:dyDescent="0.25">
      <c r="A105" s="88" t="s">
        <v>329</v>
      </c>
      <c r="B105" s="77">
        <v>0</v>
      </c>
      <c r="C105" s="77">
        <v>0</v>
      </c>
      <c r="D105" s="77">
        <v>0</v>
      </c>
      <c r="E105" s="77">
        <v>0</v>
      </c>
      <c r="F105" s="77">
        <v>0</v>
      </c>
      <c r="G105" s="77">
        <f t="shared" ref="G105:G112" si="25">D105-E105</f>
        <v>0</v>
      </c>
    </row>
    <row r="106" spans="1:7" x14ac:dyDescent="0.25">
      <c r="A106" s="88" t="s">
        <v>330</v>
      </c>
      <c r="B106" s="77">
        <v>300000</v>
      </c>
      <c r="C106" s="77">
        <v>650000</v>
      </c>
      <c r="D106" s="77">
        <v>950000</v>
      </c>
      <c r="E106" s="77">
        <v>299200</v>
      </c>
      <c r="F106" s="77">
        <v>299200</v>
      </c>
      <c r="G106" s="77">
        <f t="shared" si="25"/>
        <v>650800</v>
      </c>
    </row>
    <row r="107" spans="1:7" x14ac:dyDescent="0.25">
      <c r="A107" s="88" t="s">
        <v>331</v>
      </c>
      <c r="B107" s="77">
        <v>585000</v>
      </c>
      <c r="C107" s="77">
        <v>0</v>
      </c>
      <c r="D107" s="77">
        <v>585000</v>
      </c>
      <c r="E107" s="77">
        <v>0</v>
      </c>
      <c r="F107" s="77">
        <v>0</v>
      </c>
      <c r="G107" s="77">
        <f t="shared" si="25"/>
        <v>585000</v>
      </c>
    </row>
    <row r="108" spans="1:7" x14ac:dyDescent="0.25">
      <c r="A108" s="88" t="s">
        <v>332</v>
      </c>
      <c r="B108" s="77">
        <v>400000</v>
      </c>
      <c r="C108" s="77">
        <v>0</v>
      </c>
      <c r="D108" s="77">
        <v>400000</v>
      </c>
      <c r="E108" s="77">
        <v>7052.8</v>
      </c>
      <c r="F108" s="77">
        <v>7052.8</v>
      </c>
      <c r="G108" s="77">
        <f t="shared" si="25"/>
        <v>392947.20000000001</v>
      </c>
    </row>
    <row r="109" spans="1:7" x14ac:dyDescent="0.25">
      <c r="A109" s="88" t="s">
        <v>333</v>
      </c>
      <c r="B109" s="77">
        <v>0</v>
      </c>
      <c r="C109" s="77">
        <v>0</v>
      </c>
      <c r="D109" s="77">
        <v>0</v>
      </c>
      <c r="E109" s="77">
        <v>0</v>
      </c>
      <c r="F109" s="77">
        <v>0</v>
      </c>
      <c r="G109" s="77">
        <f t="shared" si="25"/>
        <v>0</v>
      </c>
    </row>
    <row r="110" spans="1:7" x14ac:dyDescent="0.25">
      <c r="A110" s="88" t="s">
        <v>334</v>
      </c>
      <c r="B110" s="77">
        <v>0</v>
      </c>
      <c r="C110" s="77">
        <v>0</v>
      </c>
      <c r="D110" s="77">
        <v>0</v>
      </c>
      <c r="E110" s="77">
        <v>0</v>
      </c>
      <c r="F110" s="77">
        <v>0</v>
      </c>
      <c r="G110" s="77">
        <f t="shared" si="25"/>
        <v>0</v>
      </c>
    </row>
    <row r="111" spans="1:7" x14ac:dyDescent="0.25">
      <c r="A111" s="88" t="s">
        <v>335</v>
      </c>
      <c r="B111" s="77">
        <v>0</v>
      </c>
      <c r="C111" s="77">
        <v>0</v>
      </c>
      <c r="D111" s="77">
        <v>0</v>
      </c>
      <c r="E111" s="77">
        <v>0</v>
      </c>
      <c r="F111" s="77">
        <v>0</v>
      </c>
      <c r="G111" s="77">
        <f t="shared" si="25"/>
        <v>0</v>
      </c>
    </row>
    <row r="112" spans="1:7" x14ac:dyDescent="0.25">
      <c r="A112" s="88" t="s">
        <v>336</v>
      </c>
      <c r="B112" s="77">
        <v>0</v>
      </c>
      <c r="C112" s="77">
        <v>0</v>
      </c>
      <c r="D112" s="77">
        <v>0</v>
      </c>
      <c r="E112" s="77">
        <v>0</v>
      </c>
      <c r="F112" s="77">
        <v>0</v>
      </c>
      <c r="G112" s="77">
        <f t="shared" si="25"/>
        <v>0</v>
      </c>
    </row>
    <row r="113" spans="1:7" x14ac:dyDescent="0.25">
      <c r="A113" s="87" t="s">
        <v>337</v>
      </c>
      <c r="B113" s="86">
        <f t="shared" ref="B113:G113" si="26">SUM(B114:B122)</f>
        <v>1504069.05</v>
      </c>
      <c r="C113" s="86">
        <f t="shared" si="26"/>
        <v>2933052.470000003</v>
      </c>
      <c r="D113" s="86">
        <f t="shared" si="26"/>
        <v>4437121.5200000033</v>
      </c>
      <c r="E113" s="86">
        <f t="shared" si="26"/>
        <v>2933052.470000003</v>
      </c>
      <c r="F113" s="86">
        <f t="shared" si="26"/>
        <v>2933052.470000003</v>
      </c>
      <c r="G113" s="86">
        <f t="shared" si="26"/>
        <v>1504069.0500000003</v>
      </c>
    </row>
    <row r="114" spans="1:7" x14ac:dyDescent="0.25">
      <c r="A114" s="88" t="s">
        <v>338</v>
      </c>
      <c r="B114" s="77">
        <v>0</v>
      </c>
      <c r="C114" s="77">
        <v>0</v>
      </c>
      <c r="D114" s="77">
        <v>0</v>
      </c>
      <c r="E114" s="77">
        <v>0</v>
      </c>
      <c r="F114" s="77">
        <v>0</v>
      </c>
      <c r="G114" s="77">
        <f>D114-E114</f>
        <v>0</v>
      </c>
    </row>
    <row r="115" spans="1:7" x14ac:dyDescent="0.25">
      <c r="A115" s="88" t="s">
        <v>339</v>
      </c>
      <c r="B115" s="77">
        <v>0</v>
      </c>
      <c r="C115" s="77">
        <v>0</v>
      </c>
      <c r="D115" s="77">
        <v>0</v>
      </c>
      <c r="E115" s="77">
        <v>0</v>
      </c>
      <c r="F115" s="77">
        <v>0</v>
      </c>
      <c r="G115" s="77">
        <f t="shared" ref="G115:G122" si="27">D115-E115</f>
        <v>0</v>
      </c>
    </row>
    <row r="116" spans="1:7" x14ac:dyDescent="0.25">
      <c r="A116" s="88" t="s">
        <v>340</v>
      </c>
      <c r="B116" s="77">
        <v>0</v>
      </c>
      <c r="C116" s="77">
        <v>0</v>
      </c>
      <c r="D116" s="77">
        <v>0</v>
      </c>
      <c r="E116" s="77">
        <v>0</v>
      </c>
      <c r="F116" s="77">
        <v>0</v>
      </c>
      <c r="G116" s="77">
        <f t="shared" si="27"/>
        <v>0</v>
      </c>
    </row>
    <row r="117" spans="1:7" x14ac:dyDescent="0.25">
      <c r="A117" s="88" t="s">
        <v>341</v>
      </c>
      <c r="B117" s="77">
        <v>1504069.05</v>
      </c>
      <c r="C117" s="77">
        <v>2933052.470000003</v>
      </c>
      <c r="D117" s="77">
        <v>4437121.5200000033</v>
      </c>
      <c r="E117" s="77">
        <v>2933052.470000003</v>
      </c>
      <c r="F117" s="77">
        <v>2933052.470000003</v>
      </c>
      <c r="G117" s="77">
        <f t="shared" si="27"/>
        <v>1504069.0500000003</v>
      </c>
    </row>
    <row r="118" spans="1:7" x14ac:dyDescent="0.25">
      <c r="A118" s="88" t="s">
        <v>342</v>
      </c>
      <c r="B118" s="77">
        <v>0</v>
      </c>
      <c r="C118" s="77">
        <v>0</v>
      </c>
      <c r="D118" s="77">
        <v>0</v>
      </c>
      <c r="E118" s="77">
        <v>0</v>
      </c>
      <c r="F118" s="77">
        <v>0</v>
      </c>
      <c r="G118" s="77">
        <f t="shared" si="27"/>
        <v>0</v>
      </c>
    </row>
    <row r="119" spans="1:7" x14ac:dyDescent="0.25">
      <c r="A119" s="88" t="s">
        <v>343</v>
      </c>
      <c r="B119" s="77">
        <v>0</v>
      </c>
      <c r="C119" s="77">
        <v>0</v>
      </c>
      <c r="D119" s="77">
        <v>0</v>
      </c>
      <c r="E119" s="77">
        <v>0</v>
      </c>
      <c r="F119" s="77">
        <v>0</v>
      </c>
      <c r="G119" s="77">
        <f t="shared" si="27"/>
        <v>0</v>
      </c>
    </row>
    <row r="120" spans="1:7" x14ac:dyDescent="0.25">
      <c r="A120" s="88" t="s">
        <v>344</v>
      </c>
      <c r="B120" s="77">
        <v>0</v>
      </c>
      <c r="C120" s="77">
        <v>0</v>
      </c>
      <c r="D120" s="77">
        <v>0</v>
      </c>
      <c r="E120" s="77">
        <v>0</v>
      </c>
      <c r="F120" s="77">
        <v>0</v>
      </c>
      <c r="G120" s="77">
        <f t="shared" si="27"/>
        <v>0</v>
      </c>
    </row>
    <row r="121" spans="1:7" x14ac:dyDescent="0.25">
      <c r="A121" s="88" t="s">
        <v>345</v>
      </c>
      <c r="B121" s="77">
        <v>0</v>
      </c>
      <c r="C121" s="77">
        <v>0</v>
      </c>
      <c r="D121" s="77">
        <v>0</v>
      </c>
      <c r="E121" s="77">
        <v>0</v>
      </c>
      <c r="F121" s="77">
        <v>0</v>
      </c>
      <c r="G121" s="77">
        <f t="shared" si="27"/>
        <v>0</v>
      </c>
    </row>
    <row r="122" spans="1:7" x14ac:dyDescent="0.25">
      <c r="A122" s="88" t="s">
        <v>346</v>
      </c>
      <c r="B122" s="77">
        <v>0</v>
      </c>
      <c r="C122" s="77">
        <v>0</v>
      </c>
      <c r="D122" s="77">
        <v>0</v>
      </c>
      <c r="E122" s="77">
        <v>0</v>
      </c>
      <c r="F122" s="77">
        <v>0</v>
      </c>
      <c r="G122" s="77">
        <f t="shared" si="27"/>
        <v>0</v>
      </c>
    </row>
    <row r="123" spans="1:7" x14ac:dyDescent="0.25">
      <c r="A123" s="87" t="s">
        <v>347</v>
      </c>
      <c r="B123" s="86">
        <f t="shared" ref="B123:G123" si="28">SUM(B124:B132)</f>
        <v>5877164.9500000002</v>
      </c>
      <c r="C123" s="86">
        <f t="shared" si="28"/>
        <v>8421341.1799999997</v>
      </c>
      <c r="D123" s="86">
        <f t="shared" si="28"/>
        <v>14298506.129999999</v>
      </c>
      <c r="E123" s="86">
        <f t="shared" si="28"/>
        <v>1473965.9600000002</v>
      </c>
      <c r="F123" s="86">
        <f t="shared" si="28"/>
        <v>1473965.9600000002</v>
      </c>
      <c r="G123" s="86">
        <f t="shared" si="28"/>
        <v>12824540.17</v>
      </c>
    </row>
    <row r="124" spans="1:7" x14ac:dyDescent="0.25">
      <c r="A124" s="88" t="s">
        <v>348</v>
      </c>
      <c r="B124" s="77">
        <v>0</v>
      </c>
      <c r="C124" s="77">
        <v>1567683.86</v>
      </c>
      <c r="D124" s="77">
        <v>1567683.86</v>
      </c>
      <c r="E124" s="77">
        <v>0</v>
      </c>
      <c r="F124" s="77">
        <v>0</v>
      </c>
      <c r="G124" s="77">
        <f>D124-E124</f>
        <v>1567683.86</v>
      </c>
    </row>
    <row r="125" spans="1:7" x14ac:dyDescent="0.25">
      <c r="A125" s="88" t="s">
        <v>349</v>
      </c>
      <c r="B125" s="77">
        <v>0</v>
      </c>
      <c r="C125" s="77">
        <v>0</v>
      </c>
      <c r="D125" s="77">
        <v>0</v>
      </c>
      <c r="E125" s="77">
        <v>0</v>
      </c>
      <c r="F125" s="77">
        <v>0</v>
      </c>
      <c r="G125" s="77">
        <f t="shared" ref="G125:G132" si="29">D125-E125</f>
        <v>0</v>
      </c>
    </row>
    <row r="126" spans="1:7" x14ac:dyDescent="0.25">
      <c r="A126" s="88" t="s">
        <v>350</v>
      </c>
      <c r="B126" s="77">
        <v>0</v>
      </c>
      <c r="C126" s="77">
        <v>0</v>
      </c>
      <c r="D126" s="77">
        <v>0</v>
      </c>
      <c r="E126" s="77">
        <v>0</v>
      </c>
      <c r="F126" s="77">
        <v>0</v>
      </c>
      <c r="G126" s="77">
        <f t="shared" si="29"/>
        <v>0</v>
      </c>
    </row>
    <row r="127" spans="1:7" x14ac:dyDescent="0.25">
      <c r="A127" s="88" t="s">
        <v>351</v>
      </c>
      <c r="B127" s="77">
        <v>0</v>
      </c>
      <c r="C127" s="77">
        <v>3450000</v>
      </c>
      <c r="D127" s="77">
        <v>3450000</v>
      </c>
      <c r="E127" s="77">
        <v>0</v>
      </c>
      <c r="F127" s="77">
        <v>0</v>
      </c>
      <c r="G127" s="77">
        <f t="shared" si="29"/>
        <v>3450000</v>
      </c>
    </row>
    <row r="128" spans="1:7" x14ac:dyDescent="0.25">
      <c r="A128" s="88" t="s">
        <v>352</v>
      </c>
      <c r="B128" s="77">
        <v>0</v>
      </c>
      <c r="C128" s="77">
        <v>0</v>
      </c>
      <c r="D128" s="77">
        <v>0</v>
      </c>
      <c r="E128" s="77">
        <v>0</v>
      </c>
      <c r="F128" s="77">
        <v>0</v>
      </c>
      <c r="G128" s="77">
        <f t="shared" si="29"/>
        <v>0</v>
      </c>
    </row>
    <row r="129" spans="1:7" x14ac:dyDescent="0.25">
      <c r="A129" s="88" t="s">
        <v>353</v>
      </c>
      <c r="B129" s="77">
        <v>5877164.9500000002</v>
      </c>
      <c r="C129" s="77">
        <v>3403657.3200000003</v>
      </c>
      <c r="D129" s="77">
        <v>9280822.2699999996</v>
      </c>
      <c r="E129" s="77">
        <v>1473965.9600000002</v>
      </c>
      <c r="F129" s="77">
        <v>1473965.9600000002</v>
      </c>
      <c r="G129" s="77">
        <f t="shared" si="29"/>
        <v>7806856.3099999996</v>
      </c>
    </row>
    <row r="130" spans="1:7" x14ac:dyDescent="0.25">
      <c r="A130" s="88" t="s">
        <v>354</v>
      </c>
      <c r="B130" s="77">
        <v>0</v>
      </c>
      <c r="C130" s="77">
        <v>0</v>
      </c>
      <c r="D130" s="77">
        <v>0</v>
      </c>
      <c r="E130" s="77">
        <v>0</v>
      </c>
      <c r="F130" s="77">
        <v>0</v>
      </c>
      <c r="G130" s="77">
        <f t="shared" si="29"/>
        <v>0</v>
      </c>
    </row>
    <row r="131" spans="1:7" x14ac:dyDescent="0.25">
      <c r="A131" s="88" t="s">
        <v>355</v>
      </c>
      <c r="B131" s="77">
        <v>0</v>
      </c>
      <c r="C131" s="77">
        <v>0</v>
      </c>
      <c r="D131" s="77">
        <v>0</v>
      </c>
      <c r="E131" s="77">
        <v>0</v>
      </c>
      <c r="F131" s="77">
        <v>0</v>
      </c>
      <c r="G131" s="77">
        <f t="shared" si="29"/>
        <v>0</v>
      </c>
    </row>
    <row r="132" spans="1:7" x14ac:dyDescent="0.25">
      <c r="A132" s="88" t="s">
        <v>356</v>
      </c>
      <c r="B132" s="77">
        <v>0</v>
      </c>
      <c r="C132" s="77">
        <v>0</v>
      </c>
      <c r="D132" s="77">
        <v>0</v>
      </c>
      <c r="E132" s="77">
        <v>0</v>
      </c>
      <c r="F132" s="77">
        <v>0</v>
      </c>
      <c r="G132" s="77">
        <f t="shared" si="29"/>
        <v>0</v>
      </c>
    </row>
    <row r="133" spans="1:7" x14ac:dyDescent="0.25">
      <c r="A133" s="87" t="s">
        <v>357</v>
      </c>
      <c r="B133" s="86">
        <f t="shared" ref="B133:G133" si="30">SUM(B134:B136)</f>
        <v>112964541.03999999</v>
      </c>
      <c r="C133" s="86">
        <f t="shared" si="30"/>
        <v>53534633.280000009</v>
      </c>
      <c r="D133" s="86">
        <f t="shared" si="30"/>
        <v>166499174.31999999</v>
      </c>
      <c r="E133" s="86">
        <f t="shared" si="30"/>
        <v>56458679.110000014</v>
      </c>
      <c r="F133" s="86">
        <f t="shared" si="30"/>
        <v>56458679.110000014</v>
      </c>
      <c r="G133" s="86">
        <f t="shared" si="30"/>
        <v>110040495.20999998</v>
      </c>
    </row>
    <row r="134" spans="1:7" x14ac:dyDescent="0.25">
      <c r="A134" s="88" t="s">
        <v>358</v>
      </c>
      <c r="B134" s="77">
        <v>112964541.03999999</v>
      </c>
      <c r="C134" s="77">
        <v>53386975.090000011</v>
      </c>
      <c r="D134" s="77">
        <v>166351516.13</v>
      </c>
      <c r="E134" s="77">
        <v>56311020.920000017</v>
      </c>
      <c r="F134" s="77">
        <v>56311020.920000017</v>
      </c>
      <c r="G134" s="77">
        <f>D134-E134</f>
        <v>110040495.20999998</v>
      </c>
    </row>
    <row r="135" spans="1:7" x14ac:dyDescent="0.25">
      <c r="A135" s="88" t="s">
        <v>359</v>
      </c>
      <c r="B135" s="77">
        <v>0</v>
      </c>
      <c r="C135" s="77">
        <v>0</v>
      </c>
      <c r="D135" s="77">
        <v>0</v>
      </c>
      <c r="E135" s="77">
        <v>0</v>
      </c>
      <c r="F135" s="77">
        <v>0</v>
      </c>
      <c r="G135" s="77">
        <f t="shared" ref="G135:G136" si="31">D135-E135</f>
        <v>0</v>
      </c>
    </row>
    <row r="136" spans="1:7" x14ac:dyDescent="0.25">
      <c r="A136" s="88" t="s">
        <v>360</v>
      </c>
      <c r="B136" s="77">
        <v>0</v>
      </c>
      <c r="C136" s="77">
        <v>147658.19</v>
      </c>
      <c r="D136" s="77">
        <v>147658.19</v>
      </c>
      <c r="E136" s="77">
        <v>147658.19</v>
      </c>
      <c r="F136" s="77">
        <v>147658.19</v>
      </c>
      <c r="G136" s="77">
        <f t="shared" si="31"/>
        <v>0</v>
      </c>
    </row>
    <row r="137" spans="1:7" x14ac:dyDescent="0.25">
      <c r="A137" s="87" t="s">
        <v>361</v>
      </c>
      <c r="B137" s="86">
        <f t="shared" ref="B137:G137" si="32">SUM(B138:B142,B144:B145)</f>
        <v>0</v>
      </c>
      <c r="C137" s="86">
        <f t="shared" si="32"/>
        <v>0</v>
      </c>
      <c r="D137" s="86">
        <f t="shared" si="32"/>
        <v>0</v>
      </c>
      <c r="E137" s="86">
        <f t="shared" si="32"/>
        <v>0</v>
      </c>
      <c r="F137" s="86">
        <f t="shared" si="32"/>
        <v>0</v>
      </c>
      <c r="G137" s="86">
        <f t="shared" si="32"/>
        <v>0</v>
      </c>
    </row>
    <row r="138" spans="1:7" x14ac:dyDescent="0.25">
      <c r="A138" s="88" t="s">
        <v>362</v>
      </c>
      <c r="B138" s="77">
        <v>0</v>
      </c>
      <c r="C138" s="77">
        <v>0</v>
      </c>
      <c r="D138" s="77">
        <v>0</v>
      </c>
      <c r="E138" s="77">
        <v>0</v>
      </c>
      <c r="F138" s="77">
        <v>0</v>
      </c>
      <c r="G138" s="77">
        <f>D138-E138</f>
        <v>0</v>
      </c>
    </row>
    <row r="139" spans="1:7" x14ac:dyDescent="0.25">
      <c r="A139" s="88" t="s">
        <v>363</v>
      </c>
      <c r="B139" s="77">
        <v>0</v>
      </c>
      <c r="C139" s="77">
        <v>0</v>
      </c>
      <c r="D139" s="77">
        <v>0</v>
      </c>
      <c r="E139" s="77">
        <v>0</v>
      </c>
      <c r="F139" s="77">
        <v>0</v>
      </c>
      <c r="G139" s="77">
        <f t="shared" ref="G139:G145" si="33">D139-E139</f>
        <v>0</v>
      </c>
    </row>
    <row r="140" spans="1:7" x14ac:dyDescent="0.25">
      <c r="A140" s="88" t="s">
        <v>364</v>
      </c>
      <c r="B140" s="77">
        <v>0</v>
      </c>
      <c r="C140" s="77">
        <v>0</v>
      </c>
      <c r="D140" s="77">
        <v>0</v>
      </c>
      <c r="E140" s="77">
        <v>0</v>
      </c>
      <c r="F140" s="77">
        <v>0</v>
      </c>
      <c r="G140" s="77">
        <f t="shared" si="33"/>
        <v>0</v>
      </c>
    </row>
    <row r="141" spans="1:7" x14ac:dyDescent="0.25">
      <c r="A141" s="88" t="s">
        <v>365</v>
      </c>
      <c r="B141" s="77">
        <v>0</v>
      </c>
      <c r="C141" s="77">
        <v>0</v>
      </c>
      <c r="D141" s="77">
        <v>0</v>
      </c>
      <c r="E141" s="77">
        <v>0</v>
      </c>
      <c r="F141" s="77">
        <v>0</v>
      </c>
      <c r="G141" s="77">
        <f t="shared" si="33"/>
        <v>0</v>
      </c>
    </row>
    <row r="142" spans="1:7" x14ac:dyDescent="0.25">
      <c r="A142" s="88" t="s">
        <v>366</v>
      </c>
      <c r="B142" s="77">
        <v>0</v>
      </c>
      <c r="C142" s="77">
        <v>0</v>
      </c>
      <c r="D142" s="77">
        <v>0</v>
      </c>
      <c r="E142" s="77">
        <v>0</v>
      </c>
      <c r="F142" s="77">
        <v>0</v>
      </c>
      <c r="G142" s="77">
        <f t="shared" si="33"/>
        <v>0</v>
      </c>
    </row>
    <row r="143" spans="1:7" x14ac:dyDescent="0.25">
      <c r="A143" s="88" t="s">
        <v>367</v>
      </c>
      <c r="B143" s="77">
        <v>0</v>
      </c>
      <c r="C143" s="77">
        <v>0</v>
      </c>
      <c r="D143" s="77">
        <v>0</v>
      </c>
      <c r="E143" s="77">
        <v>0</v>
      </c>
      <c r="F143" s="77">
        <v>0</v>
      </c>
      <c r="G143" s="77">
        <f t="shared" si="33"/>
        <v>0</v>
      </c>
    </row>
    <row r="144" spans="1:7" x14ac:dyDescent="0.25">
      <c r="A144" s="88" t="s">
        <v>368</v>
      </c>
      <c r="B144" s="77">
        <v>0</v>
      </c>
      <c r="C144" s="77">
        <v>0</v>
      </c>
      <c r="D144" s="77">
        <v>0</v>
      </c>
      <c r="E144" s="77">
        <v>0</v>
      </c>
      <c r="F144" s="77">
        <v>0</v>
      </c>
      <c r="G144" s="77">
        <f t="shared" si="33"/>
        <v>0</v>
      </c>
    </row>
    <row r="145" spans="1:7" x14ac:dyDescent="0.25">
      <c r="A145" s="88" t="s">
        <v>369</v>
      </c>
      <c r="B145" s="77">
        <v>0</v>
      </c>
      <c r="C145" s="77">
        <v>0</v>
      </c>
      <c r="D145" s="77">
        <v>0</v>
      </c>
      <c r="E145" s="77">
        <v>0</v>
      </c>
      <c r="F145" s="77">
        <v>0</v>
      </c>
      <c r="G145" s="77">
        <f t="shared" si="33"/>
        <v>0</v>
      </c>
    </row>
    <row r="146" spans="1:7" x14ac:dyDescent="0.25">
      <c r="A146" s="87" t="s">
        <v>370</v>
      </c>
      <c r="B146" s="86">
        <f t="shared" ref="B146:G146" si="34">SUM(B147:B149)</f>
        <v>3962196.58</v>
      </c>
      <c r="C146" s="86">
        <f t="shared" si="34"/>
        <v>0</v>
      </c>
      <c r="D146" s="86">
        <f t="shared" si="34"/>
        <v>3962196.58</v>
      </c>
      <c r="E146" s="86">
        <f t="shared" si="34"/>
        <v>0</v>
      </c>
      <c r="F146" s="86">
        <f t="shared" si="34"/>
        <v>0</v>
      </c>
      <c r="G146" s="86">
        <f t="shared" si="34"/>
        <v>3962196.58</v>
      </c>
    </row>
    <row r="147" spans="1:7" x14ac:dyDescent="0.25">
      <c r="A147" s="88" t="s">
        <v>371</v>
      </c>
      <c r="B147" s="77">
        <v>0</v>
      </c>
      <c r="C147" s="77">
        <v>0</v>
      </c>
      <c r="D147" s="77">
        <v>0</v>
      </c>
      <c r="E147" s="77">
        <v>0</v>
      </c>
      <c r="F147" s="77">
        <v>0</v>
      </c>
      <c r="G147" s="77">
        <f>D147-E147</f>
        <v>0</v>
      </c>
    </row>
    <row r="148" spans="1:7" x14ac:dyDescent="0.25">
      <c r="A148" s="88" t="s">
        <v>372</v>
      </c>
      <c r="B148" s="77">
        <v>3462196.58</v>
      </c>
      <c r="C148" s="77">
        <v>0</v>
      </c>
      <c r="D148" s="77">
        <v>3462196.58</v>
      </c>
      <c r="E148" s="77">
        <v>0</v>
      </c>
      <c r="F148" s="77">
        <v>0</v>
      </c>
      <c r="G148" s="77">
        <f t="shared" ref="G148:G149" si="35">D148-E148</f>
        <v>3462196.58</v>
      </c>
    </row>
    <row r="149" spans="1:7" x14ac:dyDescent="0.25">
      <c r="A149" s="88" t="s">
        <v>373</v>
      </c>
      <c r="B149" s="77">
        <v>500000</v>
      </c>
      <c r="C149" s="77">
        <v>0</v>
      </c>
      <c r="D149" s="77">
        <v>500000</v>
      </c>
      <c r="E149" s="77">
        <v>0</v>
      </c>
      <c r="F149" s="77">
        <v>0</v>
      </c>
      <c r="G149" s="77">
        <f t="shared" si="35"/>
        <v>500000</v>
      </c>
    </row>
    <row r="150" spans="1:7" x14ac:dyDescent="0.25">
      <c r="A150" s="87" t="s">
        <v>374</v>
      </c>
      <c r="B150" s="86">
        <f t="shared" ref="B150:G150" si="36">SUM(B151:B157)</f>
        <v>0</v>
      </c>
      <c r="C150" s="86">
        <f t="shared" si="36"/>
        <v>0</v>
      </c>
      <c r="D150" s="86">
        <f t="shared" si="36"/>
        <v>0</v>
      </c>
      <c r="E150" s="86">
        <f t="shared" si="36"/>
        <v>0</v>
      </c>
      <c r="F150" s="86">
        <f t="shared" si="36"/>
        <v>0</v>
      </c>
      <c r="G150" s="86">
        <f t="shared" si="36"/>
        <v>0</v>
      </c>
    </row>
    <row r="151" spans="1:7" x14ac:dyDescent="0.25">
      <c r="A151" s="88" t="s">
        <v>375</v>
      </c>
      <c r="B151" s="77">
        <v>0</v>
      </c>
      <c r="C151" s="77">
        <v>0</v>
      </c>
      <c r="D151" s="77">
        <v>0</v>
      </c>
      <c r="E151" s="77">
        <v>0</v>
      </c>
      <c r="F151" s="77">
        <v>0</v>
      </c>
      <c r="G151" s="77">
        <f>D151-E151</f>
        <v>0</v>
      </c>
    </row>
    <row r="152" spans="1:7" x14ac:dyDescent="0.25">
      <c r="A152" s="88" t="s">
        <v>376</v>
      </c>
      <c r="B152" s="77">
        <v>0</v>
      </c>
      <c r="C152" s="77">
        <v>0</v>
      </c>
      <c r="D152" s="77">
        <v>0</v>
      </c>
      <c r="E152" s="77">
        <v>0</v>
      </c>
      <c r="F152" s="77">
        <v>0</v>
      </c>
      <c r="G152" s="77">
        <f t="shared" ref="G152:G157" si="37">D152-E152</f>
        <v>0</v>
      </c>
    </row>
    <row r="153" spans="1:7" x14ac:dyDescent="0.25">
      <c r="A153" s="88" t="s">
        <v>377</v>
      </c>
      <c r="B153" s="77">
        <v>0</v>
      </c>
      <c r="C153" s="77">
        <v>0</v>
      </c>
      <c r="D153" s="77">
        <v>0</v>
      </c>
      <c r="E153" s="77">
        <v>0</v>
      </c>
      <c r="F153" s="77">
        <v>0</v>
      </c>
      <c r="G153" s="77">
        <f t="shared" si="37"/>
        <v>0</v>
      </c>
    </row>
    <row r="154" spans="1:7" x14ac:dyDescent="0.25">
      <c r="A154" s="90" t="s">
        <v>378</v>
      </c>
      <c r="B154" s="77">
        <v>0</v>
      </c>
      <c r="C154" s="77">
        <v>0</v>
      </c>
      <c r="D154" s="77">
        <v>0</v>
      </c>
      <c r="E154" s="77">
        <v>0</v>
      </c>
      <c r="F154" s="77">
        <v>0</v>
      </c>
      <c r="G154" s="77">
        <f t="shared" si="37"/>
        <v>0</v>
      </c>
    </row>
    <row r="155" spans="1:7" x14ac:dyDescent="0.25">
      <c r="A155" s="88" t="s">
        <v>379</v>
      </c>
      <c r="B155" s="77">
        <v>0</v>
      </c>
      <c r="C155" s="77">
        <v>0</v>
      </c>
      <c r="D155" s="77">
        <v>0</v>
      </c>
      <c r="E155" s="77">
        <v>0</v>
      </c>
      <c r="F155" s="77">
        <v>0</v>
      </c>
      <c r="G155" s="77">
        <f t="shared" si="37"/>
        <v>0</v>
      </c>
    </row>
    <row r="156" spans="1:7" x14ac:dyDescent="0.25">
      <c r="A156" s="88" t="s">
        <v>380</v>
      </c>
      <c r="B156" s="77">
        <v>0</v>
      </c>
      <c r="C156" s="77">
        <v>0</v>
      </c>
      <c r="D156" s="77">
        <v>0</v>
      </c>
      <c r="E156" s="77">
        <v>0</v>
      </c>
      <c r="F156" s="77">
        <v>0</v>
      </c>
      <c r="G156" s="77">
        <f t="shared" si="37"/>
        <v>0</v>
      </c>
    </row>
    <row r="157" spans="1:7" x14ac:dyDescent="0.25">
      <c r="A157" s="88" t="s">
        <v>381</v>
      </c>
      <c r="B157" s="77">
        <v>0</v>
      </c>
      <c r="C157" s="77">
        <v>0</v>
      </c>
      <c r="D157" s="77">
        <v>0</v>
      </c>
      <c r="E157" s="77">
        <v>0</v>
      </c>
      <c r="F157" s="77">
        <v>0</v>
      </c>
      <c r="G157" s="77">
        <f t="shared" si="37"/>
        <v>0</v>
      </c>
    </row>
    <row r="158" spans="1:7" x14ac:dyDescent="0.25">
      <c r="A158" s="91"/>
      <c r="B158" s="92"/>
      <c r="C158" s="92"/>
      <c r="D158" s="92"/>
      <c r="E158" s="92"/>
      <c r="F158" s="92"/>
      <c r="G158" s="92"/>
    </row>
    <row r="159" spans="1:7" x14ac:dyDescent="0.25">
      <c r="A159" s="30" t="s">
        <v>383</v>
      </c>
      <c r="B159" s="93">
        <f t="shared" ref="B159:G159" si="38">B9+B84</f>
        <v>457197667.55000007</v>
      </c>
      <c r="C159" s="93">
        <f t="shared" si="38"/>
        <v>105973292.88000003</v>
      </c>
      <c r="D159" s="93">
        <f>D9+D84</f>
        <v>563170960.43000007</v>
      </c>
      <c r="E159" s="93">
        <f t="shared" si="38"/>
        <v>127770836.61000001</v>
      </c>
      <c r="F159" s="93">
        <f t="shared" si="38"/>
        <v>126429966.44000001</v>
      </c>
      <c r="G159" s="93">
        <f t="shared" si="38"/>
        <v>435400123.81999993</v>
      </c>
    </row>
    <row r="160" spans="1:7" x14ac:dyDescent="0.25">
      <c r="A160" s="57"/>
      <c r="B160" s="56"/>
      <c r="C160" s="56"/>
      <c r="D160" s="56"/>
      <c r="E160" s="56"/>
      <c r="F160" s="56"/>
      <c r="G160" s="56"/>
    </row>
  </sheetData>
  <protectedRanges>
    <protectedRange sqref="B84:G84 B9:G9" name="Rango1_2"/>
  </protectedRanges>
  <mergeCells count="4">
    <mergeCell ref="A7:A8"/>
    <mergeCell ref="B7:F7"/>
    <mergeCell ref="G7:G8"/>
    <mergeCell ref="A1:G1"/>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ignoredErrors>
    <ignoredError sqref="B10:G10 G27 B18:F18 G37 B28:C28 G47 B38:F38 G57 B48:F48 G61 B58:F58 B68:G68 B62:F62 B71:F71 B103:C103 B93:C93 E93:F93 G11:G17 G19 G20 G21 G22 G23 G24 G25 G26 G29 G30 G31 G32 G33 G34 G35 G39 G40 G41 G42 G43 G44 G45 G46 G49 G50 G51 G52 G53 G54 G55 G56 G59 G60 G63 G64 G65 G66 G67 G70 G69 B75:F75 B83:F85 B113:F113 B123:F123 B133:F133 B137:F137 B143:D143 B146:F146 F143 B150:F150 B158:F158 E103:F103 B159:C159 E159:F159 E28:F28 B9:C9 E9:G9"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61"/>
  <sheetViews>
    <sheetView showGridLines="0" zoomScale="78" zoomScaleNormal="70" workbookViewId="0">
      <selection sqref="A1:G61"/>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56" t="s">
        <v>384</v>
      </c>
      <c r="B1" s="157"/>
      <c r="C1" s="157"/>
      <c r="D1" s="157"/>
      <c r="E1" s="157"/>
      <c r="F1" s="157"/>
      <c r="G1" s="158"/>
    </row>
    <row r="2" spans="1:7" ht="15" customHeight="1" x14ac:dyDescent="0.25">
      <c r="A2" s="114" t="str">
        <f>'Formato 1'!A2</f>
        <v>MUNICIPIO DE ACAMBARO, GTO.</v>
      </c>
      <c r="B2" s="115"/>
      <c r="C2" s="115"/>
      <c r="D2" s="115"/>
      <c r="E2" s="115"/>
      <c r="F2" s="115"/>
      <c r="G2" s="116"/>
    </row>
    <row r="3" spans="1:7" ht="15" customHeight="1" x14ac:dyDescent="0.25">
      <c r="A3" s="117" t="s">
        <v>300</v>
      </c>
      <c r="B3" s="118"/>
      <c r="C3" s="118"/>
      <c r="D3" s="118"/>
      <c r="E3" s="118"/>
      <c r="F3" s="118"/>
      <c r="G3" s="119"/>
    </row>
    <row r="4" spans="1:7" ht="15" customHeight="1" x14ac:dyDescent="0.25">
      <c r="A4" s="117" t="s">
        <v>385</v>
      </c>
      <c r="B4" s="118"/>
      <c r="C4" s="118"/>
      <c r="D4" s="118"/>
      <c r="E4" s="118"/>
      <c r="F4" s="118"/>
      <c r="G4" s="119"/>
    </row>
    <row r="5" spans="1:7" ht="15" customHeight="1" x14ac:dyDescent="0.25">
      <c r="A5" s="117" t="str">
        <f>'Formato 3'!A4</f>
        <v>Del 1 de Enero al 31 de Marzo de 2023 (b)</v>
      </c>
      <c r="B5" s="118"/>
      <c r="C5" s="118"/>
      <c r="D5" s="118"/>
      <c r="E5" s="118"/>
      <c r="F5" s="118"/>
      <c r="G5" s="119"/>
    </row>
    <row r="6" spans="1:7" ht="41.45" customHeight="1" x14ac:dyDescent="0.25">
      <c r="A6" s="120" t="s">
        <v>2</v>
      </c>
      <c r="B6" s="121"/>
      <c r="C6" s="121"/>
      <c r="D6" s="121"/>
      <c r="E6" s="121"/>
      <c r="F6" s="121"/>
      <c r="G6" s="122"/>
    </row>
    <row r="7" spans="1:7" ht="15" customHeight="1" x14ac:dyDescent="0.25">
      <c r="A7" s="151" t="s">
        <v>4</v>
      </c>
      <c r="B7" s="153" t="s">
        <v>302</v>
      </c>
      <c r="C7" s="153"/>
      <c r="D7" s="153"/>
      <c r="E7" s="153"/>
      <c r="F7" s="153"/>
      <c r="G7" s="155" t="s">
        <v>303</v>
      </c>
    </row>
    <row r="8" spans="1:7" ht="30" x14ac:dyDescent="0.25">
      <c r="A8" s="152"/>
      <c r="B8" s="26" t="s">
        <v>304</v>
      </c>
      <c r="C8" s="7" t="s">
        <v>234</v>
      </c>
      <c r="D8" s="26" t="s">
        <v>235</v>
      </c>
      <c r="E8" s="26" t="s">
        <v>192</v>
      </c>
      <c r="F8" s="26" t="s">
        <v>209</v>
      </c>
      <c r="G8" s="154"/>
    </row>
    <row r="9" spans="1:7" ht="15.75" customHeight="1" x14ac:dyDescent="0.25">
      <c r="A9" s="27" t="s">
        <v>386</v>
      </c>
      <c r="B9" s="31">
        <f>SUM(B10:B48)</f>
        <v>249325746.60000002</v>
      </c>
      <c r="C9" s="31">
        <f t="shared" ref="C9:G9" si="0">SUM(C10:C48)</f>
        <v>29563624.490000002</v>
      </c>
      <c r="D9" s="31">
        <f t="shared" si="0"/>
        <v>278889371.09000003</v>
      </c>
      <c r="E9" s="31">
        <f t="shared" si="0"/>
        <v>55293912.649999984</v>
      </c>
      <c r="F9" s="31">
        <f t="shared" si="0"/>
        <v>53953042.479999982</v>
      </c>
      <c r="G9" s="31">
        <f t="shared" si="0"/>
        <v>223595458.43999997</v>
      </c>
    </row>
    <row r="10" spans="1:7" x14ac:dyDescent="0.25">
      <c r="A10" s="65" t="s">
        <v>565</v>
      </c>
      <c r="B10" s="77">
        <v>1918516.54</v>
      </c>
      <c r="C10" s="77">
        <v>156073.18</v>
      </c>
      <c r="D10" s="77">
        <v>2074589.72</v>
      </c>
      <c r="E10" s="77">
        <v>405728.24</v>
      </c>
      <c r="F10" s="77">
        <v>405728.24</v>
      </c>
      <c r="G10" s="77">
        <v>1668861.48</v>
      </c>
    </row>
    <row r="11" spans="1:7" x14ac:dyDescent="0.25">
      <c r="A11" s="65" t="s">
        <v>566</v>
      </c>
      <c r="B11" s="77">
        <v>1261727.78</v>
      </c>
      <c r="C11" s="77">
        <v>0</v>
      </c>
      <c r="D11" s="77">
        <v>1261727.78</v>
      </c>
      <c r="E11" s="77">
        <v>270433.71999999997</v>
      </c>
      <c r="F11" s="77">
        <v>270433.71999999997</v>
      </c>
      <c r="G11" s="77">
        <v>991294.06</v>
      </c>
    </row>
    <row r="12" spans="1:7" x14ac:dyDescent="0.25">
      <c r="A12" s="65" t="s">
        <v>567</v>
      </c>
      <c r="B12" s="77">
        <v>588235.66</v>
      </c>
      <c r="C12" s="77">
        <v>0</v>
      </c>
      <c r="D12" s="77">
        <v>588235.66</v>
      </c>
      <c r="E12" s="77">
        <v>129114.6</v>
      </c>
      <c r="F12" s="77">
        <v>129114.6</v>
      </c>
      <c r="G12" s="77">
        <v>459121.06000000006</v>
      </c>
    </row>
    <row r="13" spans="1:7" x14ac:dyDescent="0.25">
      <c r="A13" s="65" t="s">
        <v>568</v>
      </c>
      <c r="B13" s="77">
        <v>15429052.140000001</v>
      </c>
      <c r="C13" s="77">
        <v>0</v>
      </c>
      <c r="D13" s="77">
        <v>15429052.140000001</v>
      </c>
      <c r="E13" s="77">
        <v>3488557.11</v>
      </c>
      <c r="F13" s="77">
        <v>3412275.09</v>
      </c>
      <c r="G13" s="77">
        <v>11940495.030000001</v>
      </c>
    </row>
    <row r="14" spans="1:7" x14ac:dyDescent="0.25">
      <c r="A14" s="65" t="s">
        <v>569</v>
      </c>
      <c r="B14" s="77">
        <v>18254569.510000002</v>
      </c>
      <c r="C14" s="77">
        <v>6610604.6500000004</v>
      </c>
      <c r="D14" s="77">
        <v>24865174.160000004</v>
      </c>
      <c r="E14" s="77">
        <v>5773538.9100000001</v>
      </c>
      <c r="F14" s="77">
        <v>5770538.9100000001</v>
      </c>
      <c r="G14" s="77">
        <v>19091635.25</v>
      </c>
    </row>
    <row r="15" spans="1:7" x14ac:dyDescent="0.25">
      <c r="A15" s="65" t="s">
        <v>570</v>
      </c>
      <c r="B15" s="77">
        <v>4114744.03</v>
      </c>
      <c r="C15" s="77">
        <v>0</v>
      </c>
      <c r="D15" s="77">
        <v>4114744.03</v>
      </c>
      <c r="E15" s="77">
        <v>921973.2</v>
      </c>
      <c r="F15" s="77">
        <v>921973.2</v>
      </c>
      <c r="G15" s="77">
        <v>3192770.83</v>
      </c>
    </row>
    <row r="16" spans="1:7" x14ac:dyDescent="0.25">
      <c r="A16" s="65" t="s">
        <v>571</v>
      </c>
      <c r="B16" s="77">
        <v>1793865.63</v>
      </c>
      <c r="C16" s="77">
        <v>0</v>
      </c>
      <c r="D16" s="77">
        <v>1793865.63</v>
      </c>
      <c r="E16" s="77">
        <v>398430.26</v>
      </c>
      <c r="F16" s="77">
        <v>398430.26</v>
      </c>
      <c r="G16" s="77">
        <v>1395435.3699999999</v>
      </c>
    </row>
    <row r="17" spans="1:7" x14ac:dyDescent="0.25">
      <c r="A17" s="65" t="s">
        <v>572</v>
      </c>
      <c r="B17" s="77">
        <v>70166398.400000006</v>
      </c>
      <c r="C17" s="77">
        <v>-1790100.0099999998</v>
      </c>
      <c r="D17" s="77">
        <v>68376298.390000001</v>
      </c>
      <c r="E17" s="77">
        <v>13341885.08</v>
      </c>
      <c r="F17" s="77">
        <v>12080266.93</v>
      </c>
      <c r="G17" s="77">
        <v>55034413.310000002</v>
      </c>
    </row>
    <row r="18" spans="1:7" x14ac:dyDescent="0.25">
      <c r="A18" s="65" t="s">
        <v>573</v>
      </c>
      <c r="B18" s="77">
        <v>1483815.49</v>
      </c>
      <c r="C18" s="77">
        <v>22000</v>
      </c>
      <c r="D18" s="77">
        <v>1505815.49</v>
      </c>
      <c r="E18" s="77">
        <v>330213.5</v>
      </c>
      <c r="F18" s="77">
        <v>330213.5</v>
      </c>
      <c r="G18" s="77">
        <v>1175601.99</v>
      </c>
    </row>
    <row r="19" spans="1:7" x14ac:dyDescent="0.25">
      <c r="A19" s="65" t="s">
        <v>574</v>
      </c>
      <c r="B19" s="77">
        <v>1202832.97</v>
      </c>
      <c r="C19" s="77">
        <v>0</v>
      </c>
      <c r="D19" s="77">
        <v>1202832.97</v>
      </c>
      <c r="E19" s="77">
        <v>266477.25</v>
      </c>
      <c r="F19" s="77">
        <v>266477.25</v>
      </c>
      <c r="G19" s="77">
        <v>936355.72</v>
      </c>
    </row>
    <row r="20" spans="1:7" x14ac:dyDescent="0.25">
      <c r="A20" s="65" t="s">
        <v>575</v>
      </c>
      <c r="B20" s="77">
        <v>1033481.48</v>
      </c>
      <c r="C20" s="77">
        <v>0</v>
      </c>
      <c r="D20" s="77">
        <v>1033481.48</v>
      </c>
      <c r="E20" s="77">
        <v>221697.18</v>
      </c>
      <c r="F20" s="77">
        <v>221697.18</v>
      </c>
      <c r="G20" s="77">
        <v>811784.3</v>
      </c>
    </row>
    <row r="21" spans="1:7" x14ac:dyDescent="0.25">
      <c r="A21" s="65" t="s">
        <v>576</v>
      </c>
      <c r="B21" s="77">
        <v>31295898.329999998</v>
      </c>
      <c r="C21" s="77">
        <v>250000</v>
      </c>
      <c r="D21" s="77">
        <v>31545898.329999998</v>
      </c>
      <c r="E21" s="77">
        <v>3381408.3</v>
      </c>
      <c r="F21" s="77">
        <v>3381408.3</v>
      </c>
      <c r="G21" s="77">
        <v>28164490.029999997</v>
      </c>
    </row>
    <row r="22" spans="1:7" x14ac:dyDescent="0.25">
      <c r="A22" s="65" t="s">
        <v>577</v>
      </c>
      <c r="B22" s="77">
        <v>7349834</v>
      </c>
      <c r="C22" s="77">
        <v>55100</v>
      </c>
      <c r="D22" s="77">
        <v>7404934</v>
      </c>
      <c r="E22" s="77">
        <v>1475421.66</v>
      </c>
      <c r="F22" s="77">
        <v>1475421.66</v>
      </c>
      <c r="G22" s="77">
        <v>5929512.3399999999</v>
      </c>
    </row>
    <row r="23" spans="1:7" x14ac:dyDescent="0.25">
      <c r="A23" s="65" t="s">
        <v>578</v>
      </c>
      <c r="B23" s="77">
        <v>1711944.65</v>
      </c>
      <c r="C23" s="77">
        <v>0</v>
      </c>
      <c r="D23" s="77">
        <v>1711944.65</v>
      </c>
      <c r="E23" s="77">
        <v>358854.88</v>
      </c>
      <c r="F23" s="77">
        <v>358854.88</v>
      </c>
      <c r="G23" s="77">
        <v>1353089.77</v>
      </c>
    </row>
    <row r="24" spans="1:7" x14ac:dyDescent="0.25">
      <c r="A24" s="65" t="s">
        <v>579</v>
      </c>
      <c r="B24" s="77">
        <v>3419220.73</v>
      </c>
      <c r="C24" s="77">
        <v>0</v>
      </c>
      <c r="D24" s="77">
        <v>3419220.73</v>
      </c>
      <c r="E24" s="77">
        <v>336381.55</v>
      </c>
      <c r="F24" s="77">
        <v>336381.55</v>
      </c>
      <c r="G24" s="77">
        <v>3082839.18</v>
      </c>
    </row>
    <row r="25" spans="1:7" x14ac:dyDescent="0.25">
      <c r="A25" s="65" t="s">
        <v>580</v>
      </c>
      <c r="B25" s="77">
        <v>6698405.2300000004</v>
      </c>
      <c r="C25" s="77">
        <v>106800</v>
      </c>
      <c r="D25" s="77">
        <v>6805205.2300000004</v>
      </c>
      <c r="E25" s="77">
        <v>1260710.58</v>
      </c>
      <c r="F25" s="77">
        <v>1260710.58</v>
      </c>
      <c r="G25" s="77">
        <v>5544494.6500000004</v>
      </c>
    </row>
    <row r="26" spans="1:7" x14ac:dyDescent="0.25">
      <c r="A26" s="65" t="s">
        <v>581</v>
      </c>
      <c r="B26" s="77">
        <v>496677.58</v>
      </c>
      <c r="C26" s="77">
        <v>0</v>
      </c>
      <c r="D26" s="77">
        <v>496677.58</v>
      </c>
      <c r="E26" s="77">
        <v>103698.23</v>
      </c>
      <c r="F26" s="77">
        <v>103698.23</v>
      </c>
      <c r="G26" s="77">
        <v>392979.35000000003</v>
      </c>
    </row>
    <row r="27" spans="1:7" x14ac:dyDescent="0.25">
      <c r="A27" s="65" t="s">
        <v>582</v>
      </c>
      <c r="B27" s="77">
        <v>2824388.96</v>
      </c>
      <c r="C27" s="77">
        <v>0</v>
      </c>
      <c r="D27" s="77">
        <v>2824388.96</v>
      </c>
      <c r="E27" s="77">
        <v>549810.06000000006</v>
      </c>
      <c r="F27" s="77">
        <v>549810.06000000006</v>
      </c>
      <c r="G27" s="77">
        <v>2274578.9</v>
      </c>
    </row>
    <row r="28" spans="1:7" x14ac:dyDescent="0.25">
      <c r="A28" s="65" t="s">
        <v>583</v>
      </c>
      <c r="B28" s="77">
        <v>4323352.34</v>
      </c>
      <c r="C28" s="77">
        <v>14005.840000000002</v>
      </c>
      <c r="D28" s="77">
        <v>4337358.18</v>
      </c>
      <c r="E28" s="77">
        <v>788105.51</v>
      </c>
      <c r="F28" s="77">
        <v>788105.51</v>
      </c>
      <c r="G28" s="77">
        <v>3549252.67</v>
      </c>
    </row>
    <row r="29" spans="1:7" x14ac:dyDescent="0.25">
      <c r="A29" s="65" t="s">
        <v>584</v>
      </c>
      <c r="B29" s="77">
        <v>1720070.28</v>
      </c>
      <c r="C29" s="77">
        <v>0</v>
      </c>
      <c r="D29" s="77">
        <v>1720070.28</v>
      </c>
      <c r="E29" s="77">
        <v>327413</v>
      </c>
      <c r="F29" s="77">
        <v>327413</v>
      </c>
      <c r="G29" s="77">
        <v>1392657.28</v>
      </c>
    </row>
    <row r="30" spans="1:7" x14ac:dyDescent="0.25">
      <c r="A30" s="65" t="s">
        <v>585</v>
      </c>
      <c r="B30" s="77">
        <v>3735470.24</v>
      </c>
      <c r="C30" s="77">
        <v>0</v>
      </c>
      <c r="D30" s="77">
        <v>3735470.24</v>
      </c>
      <c r="E30" s="77">
        <v>728777.72</v>
      </c>
      <c r="F30" s="77">
        <v>728777.72</v>
      </c>
      <c r="G30" s="77">
        <v>3006692.5200000005</v>
      </c>
    </row>
    <row r="31" spans="1:7" x14ac:dyDescent="0.25">
      <c r="A31" s="65" t="s">
        <v>586</v>
      </c>
      <c r="B31" s="77">
        <v>508115.57</v>
      </c>
      <c r="C31" s="77">
        <v>24050</v>
      </c>
      <c r="D31" s="77">
        <v>532165.57000000007</v>
      </c>
      <c r="E31" s="77">
        <v>109746</v>
      </c>
      <c r="F31" s="77">
        <v>109746</v>
      </c>
      <c r="G31" s="77">
        <v>422419.57</v>
      </c>
    </row>
    <row r="32" spans="1:7" x14ac:dyDescent="0.25">
      <c r="A32" s="65" t="s">
        <v>587</v>
      </c>
      <c r="B32" s="77">
        <v>1744032.99</v>
      </c>
      <c r="C32" s="77">
        <v>0</v>
      </c>
      <c r="D32" s="77">
        <v>1744032.99</v>
      </c>
      <c r="E32" s="77">
        <v>336240.5</v>
      </c>
      <c r="F32" s="77">
        <v>336240.5</v>
      </c>
      <c r="G32" s="77">
        <v>1407792.49</v>
      </c>
    </row>
    <row r="33" spans="1:7" x14ac:dyDescent="0.25">
      <c r="A33" s="65" t="s">
        <v>588</v>
      </c>
      <c r="B33" s="77">
        <v>1362338.95</v>
      </c>
      <c r="C33" s="77">
        <v>0</v>
      </c>
      <c r="D33" s="77">
        <v>1362338.95</v>
      </c>
      <c r="E33" s="77">
        <v>184960.94</v>
      </c>
      <c r="F33" s="77">
        <v>184960.94</v>
      </c>
      <c r="G33" s="77">
        <v>1177378.01</v>
      </c>
    </row>
    <row r="34" spans="1:7" x14ac:dyDescent="0.25">
      <c r="A34" s="65" t="s">
        <v>589</v>
      </c>
      <c r="B34" s="77">
        <v>9717871.5899999999</v>
      </c>
      <c r="C34" s="77">
        <v>0</v>
      </c>
      <c r="D34" s="77">
        <v>9717871.5899999999</v>
      </c>
      <c r="E34" s="77">
        <v>1118672.67</v>
      </c>
      <c r="F34" s="77">
        <v>1118672.67</v>
      </c>
      <c r="G34" s="77">
        <v>8599198.9199999999</v>
      </c>
    </row>
    <row r="35" spans="1:7" x14ac:dyDescent="0.25">
      <c r="A35" s="65" t="s">
        <v>590</v>
      </c>
      <c r="B35" s="77">
        <v>18918540.98</v>
      </c>
      <c r="C35" s="77">
        <v>7600000</v>
      </c>
      <c r="D35" s="77">
        <v>26518540.98</v>
      </c>
      <c r="E35" s="77">
        <v>816290.16</v>
      </c>
      <c r="F35" s="77">
        <v>816290.16</v>
      </c>
      <c r="G35" s="77">
        <v>25702250.82</v>
      </c>
    </row>
    <row r="36" spans="1:7" x14ac:dyDescent="0.25">
      <c r="A36" s="65" t="s">
        <v>591</v>
      </c>
      <c r="B36" s="77">
        <v>3887804.87</v>
      </c>
      <c r="C36" s="77">
        <v>0</v>
      </c>
      <c r="D36" s="77">
        <v>3887804.87</v>
      </c>
      <c r="E36" s="77">
        <v>826379.82</v>
      </c>
      <c r="F36" s="77">
        <v>826379.82</v>
      </c>
      <c r="G36" s="77">
        <v>3061425.0500000003</v>
      </c>
    </row>
    <row r="37" spans="1:7" x14ac:dyDescent="0.25">
      <c r="A37" s="65" t="s">
        <v>592</v>
      </c>
      <c r="B37" s="77">
        <v>1939724.38</v>
      </c>
      <c r="C37" s="77">
        <v>0</v>
      </c>
      <c r="D37" s="77">
        <v>1939724.38</v>
      </c>
      <c r="E37" s="77">
        <v>400485.65</v>
      </c>
      <c r="F37" s="77">
        <v>400485.65</v>
      </c>
      <c r="G37" s="77">
        <v>1539238.73</v>
      </c>
    </row>
    <row r="38" spans="1:7" x14ac:dyDescent="0.25">
      <c r="A38" s="65" t="s">
        <v>593</v>
      </c>
      <c r="B38" s="77">
        <v>1417853.27</v>
      </c>
      <c r="C38" s="77">
        <v>0</v>
      </c>
      <c r="D38" s="77">
        <v>1417853.27</v>
      </c>
      <c r="E38" s="77">
        <v>309941.12</v>
      </c>
      <c r="F38" s="77">
        <v>309941.12</v>
      </c>
      <c r="G38" s="77">
        <v>1107912.1499999999</v>
      </c>
    </row>
    <row r="39" spans="1:7" x14ac:dyDescent="0.25">
      <c r="A39" s="65" t="s">
        <v>594</v>
      </c>
      <c r="B39" s="77">
        <v>1088061.0900000001</v>
      </c>
      <c r="C39" s="77">
        <v>0</v>
      </c>
      <c r="D39" s="77">
        <v>1088061.0900000001</v>
      </c>
      <c r="E39" s="77">
        <v>232855.28</v>
      </c>
      <c r="F39" s="77">
        <v>232855.28</v>
      </c>
      <c r="G39" s="77">
        <v>855205.81</v>
      </c>
    </row>
    <row r="40" spans="1:7" x14ac:dyDescent="0.25">
      <c r="A40" s="65" t="s">
        <v>595</v>
      </c>
      <c r="B40" s="77">
        <v>17007309.649999999</v>
      </c>
      <c r="C40" s="77">
        <v>197200</v>
      </c>
      <c r="D40" s="77">
        <v>17204509.649999999</v>
      </c>
      <c r="E40" s="77">
        <v>1991029.26</v>
      </c>
      <c r="F40" s="77">
        <v>1991029.26</v>
      </c>
      <c r="G40" s="77">
        <v>15213480.389999999</v>
      </c>
    </row>
    <row r="41" spans="1:7" x14ac:dyDescent="0.25">
      <c r="A41" s="65" t="s">
        <v>596</v>
      </c>
      <c r="B41" s="77">
        <v>3077045.19</v>
      </c>
      <c r="C41" s="77">
        <v>0</v>
      </c>
      <c r="D41" s="77">
        <v>3077045.19</v>
      </c>
      <c r="E41" s="77">
        <v>363497.62</v>
      </c>
      <c r="F41" s="77">
        <v>363527.62</v>
      </c>
      <c r="G41" s="77">
        <v>2713547.57</v>
      </c>
    </row>
    <row r="42" spans="1:7" x14ac:dyDescent="0.25">
      <c r="A42" s="65" t="s">
        <v>597</v>
      </c>
      <c r="B42" s="77">
        <v>2134979.12</v>
      </c>
      <c r="C42" s="77">
        <v>0</v>
      </c>
      <c r="D42" s="77">
        <v>2134979.12</v>
      </c>
      <c r="E42" s="77">
        <v>463963.02</v>
      </c>
      <c r="F42" s="77">
        <v>463963.02</v>
      </c>
      <c r="G42" s="77">
        <v>1671016.1</v>
      </c>
    </row>
    <row r="43" spans="1:7" x14ac:dyDescent="0.25">
      <c r="A43" s="65" t="s">
        <v>598</v>
      </c>
      <c r="B43" s="77">
        <v>5699566.9800000004</v>
      </c>
      <c r="C43" s="77">
        <v>600000</v>
      </c>
      <c r="D43" s="77">
        <v>6299566.9800000004</v>
      </c>
      <c r="E43" s="77">
        <v>593682.67000000004</v>
      </c>
      <c r="F43" s="77">
        <v>593682.67000000004</v>
      </c>
      <c r="G43" s="77">
        <v>5705884.3100000005</v>
      </c>
    </row>
    <row r="44" spans="1:7" x14ac:dyDescent="0.25">
      <c r="A44" s="65" t="s">
        <v>599</v>
      </c>
      <c r="B44" s="77">
        <v>0</v>
      </c>
      <c r="C44" s="77">
        <v>13950145.82</v>
      </c>
      <c r="D44" s="77">
        <v>13950145.82</v>
      </c>
      <c r="E44" s="77">
        <v>11042201.93</v>
      </c>
      <c r="F44" s="77">
        <v>11042201.93</v>
      </c>
      <c r="G44" s="77">
        <v>2907943.8900000006</v>
      </c>
    </row>
    <row r="45" spans="1:7" x14ac:dyDescent="0.25">
      <c r="A45" s="65" t="s">
        <v>559</v>
      </c>
      <c r="B45" s="77">
        <v>0</v>
      </c>
      <c r="C45" s="77">
        <v>0</v>
      </c>
      <c r="D45" s="77">
        <v>0</v>
      </c>
      <c r="E45" s="77">
        <v>29691.360000000001</v>
      </c>
      <c r="F45" s="77">
        <v>29691.360000000001</v>
      </c>
      <c r="G45" s="77">
        <v>-29691.360000000001</v>
      </c>
    </row>
    <row r="46" spans="1:7" x14ac:dyDescent="0.25">
      <c r="A46" s="65" t="s">
        <v>563</v>
      </c>
      <c r="B46" s="77">
        <v>0</v>
      </c>
      <c r="C46" s="77">
        <v>1767745.01</v>
      </c>
      <c r="D46" s="77">
        <v>1767745.01</v>
      </c>
      <c r="E46" s="77">
        <v>1615644.11</v>
      </c>
      <c r="F46" s="77">
        <v>1615644.11</v>
      </c>
      <c r="G46" s="77">
        <v>152100.89999999991</v>
      </c>
    </row>
    <row r="47" spans="1:7" x14ac:dyDescent="0.25">
      <c r="A47" s="65"/>
      <c r="B47" s="77"/>
      <c r="C47" s="77"/>
      <c r="D47" s="77"/>
      <c r="E47" s="77"/>
      <c r="F47" s="77"/>
      <c r="G47" s="77"/>
    </row>
    <row r="48" spans="1:7" x14ac:dyDescent="0.25">
      <c r="A48" s="65"/>
      <c r="B48" s="77"/>
      <c r="C48" s="77"/>
      <c r="D48" s="77"/>
      <c r="E48" s="77"/>
      <c r="F48" s="77"/>
      <c r="G48" s="77"/>
    </row>
    <row r="49" spans="1:7" x14ac:dyDescent="0.25">
      <c r="A49" s="32" t="s">
        <v>147</v>
      </c>
      <c r="B49" s="51"/>
      <c r="C49" s="51"/>
      <c r="D49" s="51"/>
      <c r="E49" s="51"/>
      <c r="F49" s="51"/>
      <c r="G49" s="51"/>
    </row>
    <row r="50" spans="1:7" x14ac:dyDescent="0.25">
      <c r="A50" s="3" t="s">
        <v>387</v>
      </c>
      <c r="B50" s="4">
        <f>SUM(B51:B58)</f>
        <v>207871920.95000002</v>
      </c>
      <c r="C50" s="4">
        <f t="shared" ref="C50:G50" si="1">SUM(C51:C58)</f>
        <v>76409668.390000001</v>
      </c>
      <c r="D50" s="4">
        <f t="shared" si="1"/>
        <v>284281589.33999997</v>
      </c>
      <c r="E50" s="4">
        <f t="shared" si="1"/>
        <v>72476923.959999993</v>
      </c>
      <c r="F50" s="4">
        <f t="shared" si="1"/>
        <v>72476923.959999993</v>
      </c>
      <c r="G50" s="4">
        <f t="shared" si="1"/>
        <v>211804665.38</v>
      </c>
    </row>
    <row r="51" spans="1:7" x14ac:dyDescent="0.25">
      <c r="A51" s="65" t="s">
        <v>559</v>
      </c>
      <c r="B51" s="77">
        <v>14435904</v>
      </c>
      <c r="C51" s="77">
        <v>32338882.949999999</v>
      </c>
      <c r="D51" s="77">
        <v>46774786.950000003</v>
      </c>
      <c r="E51" s="77">
        <v>46644680.469999999</v>
      </c>
      <c r="F51" s="77">
        <v>46644680.469999999</v>
      </c>
      <c r="G51" s="77">
        <v>130106.48000000045</v>
      </c>
    </row>
    <row r="52" spans="1:7" x14ac:dyDescent="0.25">
      <c r="A52" s="65" t="s">
        <v>560</v>
      </c>
      <c r="B52" s="77">
        <v>73000000</v>
      </c>
      <c r="C52" s="77">
        <v>5384193</v>
      </c>
      <c r="D52" s="77">
        <v>78384193</v>
      </c>
      <c r="E52" s="77">
        <v>341335.48</v>
      </c>
      <c r="F52" s="77">
        <v>341335.48</v>
      </c>
      <c r="G52" s="77">
        <v>78042857.519999996</v>
      </c>
    </row>
    <row r="53" spans="1:7" x14ac:dyDescent="0.25">
      <c r="A53" s="65" t="s">
        <v>561</v>
      </c>
      <c r="B53" s="77">
        <v>83957905</v>
      </c>
      <c r="C53" s="77">
        <v>12725160</v>
      </c>
      <c r="D53" s="77">
        <v>96683065</v>
      </c>
      <c r="E53" s="77">
        <v>11269890.939999999</v>
      </c>
      <c r="F53" s="77">
        <v>11269890.939999999</v>
      </c>
      <c r="G53" s="77">
        <v>85413174.060000002</v>
      </c>
    </row>
    <row r="54" spans="1:7" x14ac:dyDescent="0.25">
      <c r="A54" s="65" t="s">
        <v>562</v>
      </c>
      <c r="B54" s="77">
        <v>3462196.58</v>
      </c>
      <c r="C54" s="77">
        <v>0</v>
      </c>
      <c r="D54" s="77">
        <v>3462196.58</v>
      </c>
      <c r="E54" s="77">
        <v>0</v>
      </c>
      <c r="F54" s="77">
        <v>0</v>
      </c>
      <c r="G54" s="77">
        <v>3462196.58</v>
      </c>
    </row>
    <row r="55" spans="1:7" x14ac:dyDescent="0.25">
      <c r="A55" s="65" t="s">
        <v>563</v>
      </c>
      <c r="B55" s="77">
        <v>9418665.3699999992</v>
      </c>
      <c r="C55" s="77">
        <v>26863332.990000002</v>
      </c>
      <c r="D55" s="77">
        <v>36281998.359999999</v>
      </c>
      <c r="E55" s="77">
        <v>14221017.07</v>
      </c>
      <c r="F55" s="77">
        <v>14221017.07</v>
      </c>
      <c r="G55" s="77">
        <v>22060981.289999999</v>
      </c>
    </row>
    <row r="56" spans="1:7" x14ac:dyDescent="0.25">
      <c r="A56" s="65" t="s">
        <v>564</v>
      </c>
      <c r="B56" s="77">
        <v>23597250</v>
      </c>
      <c r="C56" s="77">
        <v>-901900.55</v>
      </c>
      <c r="D56" s="77">
        <v>22695349.449999999</v>
      </c>
      <c r="E56" s="77">
        <v>0</v>
      </c>
      <c r="F56" s="77">
        <v>0</v>
      </c>
      <c r="G56" s="77">
        <v>22695349.449999999</v>
      </c>
    </row>
    <row r="57" spans="1:7" x14ac:dyDescent="0.25">
      <c r="A57" s="65"/>
      <c r="B57" s="77"/>
      <c r="C57" s="77"/>
      <c r="D57" s="77"/>
      <c r="E57" s="77"/>
      <c r="F57" s="77"/>
      <c r="G57" s="77"/>
    </row>
    <row r="58" spans="1:7" x14ac:dyDescent="0.25">
      <c r="A58" s="65"/>
      <c r="B58" s="77"/>
      <c r="C58" s="77"/>
      <c r="D58" s="77"/>
      <c r="E58" s="77"/>
      <c r="F58" s="77"/>
      <c r="G58" s="77"/>
    </row>
    <row r="59" spans="1:7" x14ac:dyDescent="0.25">
      <c r="A59" s="32" t="s">
        <v>147</v>
      </c>
      <c r="B59" s="51"/>
      <c r="C59" s="51"/>
      <c r="D59" s="51"/>
      <c r="E59" s="51"/>
      <c r="F59" s="51"/>
      <c r="G59" s="51"/>
    </row>
    <row r="60" spans="1:7" x14ac:dyDescent="0.25">
      <c r="A60" s="3" t="s">
        <v>383</v>
      </c>
      <c r="B60" s="4">
        <f>SUM(B50,B9)</f>
        <v>457197667.55000007</v>
      </c>
      <c r="C60" s="4">
        <f t="shared" ref="C60:G60" si="2">SUM(C50,C9)</f>
        <v>105973292.88</v>
      </c>
      <c r="D60" s="4">
        <f t="shared" si="2"/>
        <v>563170960.43000007</v>
      </c>
      <c r="E60" s="4">
        <f t="shared" si="2"/>
        <v>127770836.60999998</v>
      </c>
      <c r="F60" s="4">
        <f t="shared" si="2"/>
        <v>126429966.43999997</v>
      </c>
      <c r="G60" s="4">
        <f t="shared" si="2"/>
        <v>435400123.81999993</v>
      </c>
    </row>
    <row r="61" spans="1:7" x14ac:dyDescent="0.25">
      <c r="A61" s="57"/>
      <c r="B61" s="57"/>
      <c r="C61" s="57"/>
      <c r="D61" s="57"/>
      <c r="E61" s="57"/>
      <c r="F61" s="57"/>
      <c r="G61" s="57"/>
    </row>
  </sheetData>
  <mergeCells count="4">
    <mergeCell ref="A7:A8"/>
    <mergeCell ref="B7:F7"/>
    <mergeCell ref="G7:G8"/>
    <mergeCell ref="A1:G1"/>
  </mergeCells>
  <dataValidations count="1">
    <dataValidation type="decimal" allowBlank="1" showInputMessage="1" showErrorMessage="1" sqref="B49:G50 B9:G9 B59:G60" xr:uid="{00000000-0002-0000-06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9 B49:G50 B59:G6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zoomScaleNormal="100" workbookViewId="0">
      <selection sqref="A1:G78"/>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62" t="s">
        <v>388</v>
      </c>
      <c r="B1" s="163"/>
      <c r="C1" s="163"/>
      <c r="D1" s="163"/>
      <c r="E1" s="163"/>
      <c r="F1" s="163"/>
      <c r="G1" s="163"/>
    </row>
    <row r="2" spans="1:7" x14ac:dyDescent="0.25">
      <c r="A2" s="114" t="str">
        <f>'Formato 1'!A2</f>
        <v>MUNICIPIO DE ACAMBARO, GTO.</v>
      </c>
      <c r="B2" s="115"/>
      <c r="C2" s="115"/>
      <c r="D2" s="115"/>
      <c r="E2" s="115"/>
      <c r="F2" s="115"/>
      <c r="G2" s="116"/>
    </row>
    <row r="3" spans="1:7" x14ac:dyDescent="0.25">
      <c r="A3" s="117" t="s">
        <v>389</v>
      </c>
      <c r="B3" s="118"/>
      <c r="C3" s="118"/>
      <c r="D3" s="118"/>
      <c r="E3" s="118"/>
      <c r="F3" s="118"/>
      <c r="G3" s="119"/>
    </row>
    <row r="4" spans="1:7" x14ac:dyDescent="0.25">
      <c r="A4" s="117" t="s">
        <v>390</v>
      </c>
      <c r="B4" s="118"/>
      <c r="C4" s="118"/>
      <c r="D4" s="118"/>
      <c r="E4" s="118"/>
      <c r="F4" s="118"/>
      <c r="G4" s="119"/>
    </row>
    <row r="5" spans="1:7" x14ac:dyDescent="0.25">
      <c r="A5" s="117" t="str">
        <f>'Formato 3'!A4</f>
        <v>Del 1 de Enero al 31 de Marzo de 2023 (b)</v>
      </c>
      <c r="B5" s="118"/>
      <c r="C5" s="118"/>
      <c r="D5" s="118"/>
      <c r="E5" s="118"/>
      <c r="F5" s="118"/>
      <c r="G5" s="119"/>
    </row>
    <row r="6" spans="1:7" ht="41.45" customHeight="1" x14ac:dyDescent="0.25">
      <c r="A6" s="120" t="s">
        <v>2</v>
      </c>
      <c r="B6" s="121"/>
      <c r="C6" s="121"/>
      <c r="D6" s="121"/>
      <c r="E6" s="121"/>
      <c r="F6" s="121"/>
      <c r="G6" s="122"/>
    </row>
    <row r="7" spans="1:7" ht="15.75" customHeight="1" x14ac:dyDescent="0.25">
      <c r="A7" s="151" t="s">
        <v>4</v>
      </c>
      <c r="B7" s="159" t="s">
        <v>302</v>
      </c>
      <c r="C7" s="160"/>
      <c r="D7" s="160"/>
      <c r="E7" s="160"/>
      <c r="F7" s="161"/>
      <c r="G7" s="155" t="s">
        <v>391</v>
      </c>
    </row>
    <row r="8" spans="1:7" ht="30" x14ac:dyDescent="0.25">
      <c r="A8" s="152"/>
      <c r="B8" s="26" t="s">
        <v>304</v>
      </c>
      <c r="C8" s="7" t="s">
        <v>392</v>
      </c>
      <c r="D8" s="26" t="s">
        <v>306</v>
      </c>
      <c r="E8" s="26" t="s">
        <v>192</v>
      </c>
      <c r="F8" s="33" t="s">
        <v>209</v>
      </c>
      <c r="G8" s="154"/>
    </row>
    <row r="9" spans="1:7" ht="16.5" customHeight="1" x14ac:dyDescent="0.25">
      <c r="A9" s="27" t="s">
        <v>393</v>
      </c>
      <c r="B9" s="31">
        <f>SUM(B10,B19,B27,B37)</f>
        <v>249325746.59999999</v>
      </c>
      <c r="C9" s="31">
        <f>SUM(C10,C19,C27,C37)</f>
        <v>29563624.490000002</v>
      </c>
      <c r="D9" s="31">
        <f t="shared" ref="D9:G9" si="0">SUM(D10,D19,D27,D37)</f>
        <v>278889371.08999997</v>
      </c>
      <c r="E9" s="31">
        <f t="shared" si="0"/>
        <v>55293912.649999999</v>
      </c>
      <c r="F9" s="31">
        <f t="shared" si="0"/>
        <v>53953042.479999997</v>
      </c>
      <c r="G9" s="31">
        <f t="shared" si="0"/>
        <v>223595458.43999997</v>
      </c>
    </row>
    <row r="10" spans="1:7" ht="15" customHeight="1" x14ac:dyDescent="0.25">
      <c r="A10" s="60" t="s">
        <v>394</v>
      </c>
      <c r="B10" s="49">
        <f>SUM(B11:B18)</f>
        <v>171043609.10999998</v>
      </c>
      <c r="C10" s="49">
        <f>SUM(C11:C18)</f>
        <v>5410477.8200000003</v>
      </c>
      <c r="D10" s="49">
        <f t="shared" ref="D10:G10" si="1">SUM(D11:D18)</f>
        <v>176454086.92999998</v>
      </c>
      <c r="E10" s="49">
        <f t="shared" si="1"/>
        <v>33014334.309999999</v>
      </c>
      <c r="F10" s="49">
        <f t="shared" si="1"/>
        <v>31673434.139999997</v>
      </c>
      <c r="G10" s="49">
        <f t="shared" si="1"/>
        <v>143439752.61999997</v>
      </c>
    </row>
    <row r="11" spans="1:7" x14ac:dyDescent="0.25">
      <c r="A11" s="80" t="s">
        <v>395</v>
      </c>
      <c r="B11" s="49">
        <v>1918516.5399999998</v>
      </c>
      <c r="C11" s="49">
        <v>156073.18</v>
      </c>
      <c r="D11" s="49">
        <v>2074589.7199999997</v>
      </c>
      <c r="E11" s="49">
        <v>405728.24000000005</v>
      </c>
      <c r="F11" s="49">
        <v>405728.24000000005</v>
      </c>
      <c r="G11" s="49">
        <f>D11-E11</f>
        <v>1668861.4799999997</v>
      </c>
    </row>
    <row r="12" spans="1:7" x14ac:dyDescent="0.25">
      <c r="A12" s="80" t="s">
        <v>396</v>
      </c>
      <c r="B12" s="49">
        <v>1849963.44</v>
      </c>
      <c r="C12" s="49">
        <v>0</v>
      </c>
      <c r="D12" s="49">
        <v>1849963.44</v>
      </c>
      <c r="E12" s="49">
        <v>399548.32</v>
      </c>
      <c r="F12" s="49">
        <v>399548.32</v>
      </c>
      <c r="G12" s="49">
        <f t="shared" ref="G12:G41" si="2">D12-E12</f>
        <v>1450415.1199999999</v>
      </c>
    </row>
    <row r="13" spans="1:7" x14ac:dyDescent="0.25">
      <c r="A13" s="80" t="s">
        <v>397</v>
      </c>
      <c r="B13" s="49">
        <v>39592231.309999995</v>
      </c>
      <c r="C13" s="49">
        <v>6610604.6500000004</v>
      </c>
      <c r="D13" s="49">
        <v>46202835.959999993</v>
      </c>
      <c r="E13" s="49">
        <v>10582499.480000002</v>
      </c>
      <c r="F13" s="49">
        <v>10503217.459999999</v>
      </c>
      <c r="G13" s="49">
        <f t="shared" si="2"/>
        <v>35620336.479999989</v>
      </c>
    </row>
    <row r="14" spans="1:7" x14ac:dyDescent="0.25">
      <c r="A14" s="80" t="s">
        <v>398</v>
      </c>
      <c r="B14" s="49">
        <v>2824388.96</v>
      </c>
      <c r="C14" s="49">
        <v>0</v>
      </c>
      <c r="D14" s="49">
        <v>2824388.96</v>
      </c>
      <c r="E14" s="49">
        <v>549810.06000000006</v>
      </c>
      <c r="F14" s="49">
        <v>549810.06000000006</v>
      </c>
      <c r="G14" s="49">
        <f t="shared" si="2"/>
        <v>2274578.9</v>
      </c>
    </row>
    <row r="15" spans="1:7" x14ac:dyDescent="0.25">
      <c r="A15" s="80" t="s">
        <v>399</v>
      </c>
      <c r="B15" s="49">
        <v>73886528.340000004</v>
      </c>
      <c r="C15" s="49">
        <v>-1768100.0099999998</v>
      </c>
      <c r="D15" s="49">
        <v>72118428.329999998</v>
      </c>
      <c r="E15" s="49">
        <v>14160273.009999998</v>
      </c>
      <c r="F15" s="49">
        <v>12898654.859999999</v>
      </c>
      <c r="G15" s="49">
        <f t="shared" si="2"/>
        <v>57958155.32</v>
      </c>
    </row>
    <row r="16" spans="1:7" x14ac:dyDescent="0.25">
      <c r="A16" s="80" t="s">
        <v>400</v>
      </c>
      <c r="B16" s="49">
        <v>0</v>
      </c>
      <c r="C16" s="49">
        <v>0</v>
      </c>
      <c r="D16" s="49">
        <v>0</v>
      </c>
      <c r="E16" s="49">
        <v>0</v>
      </c>
      <c r="F16" s="49">
        <v>0</v>
      </c>
      <c r="G16" s="49">
        <f t="shared" si="2"/>
        <v>0</v>
      </c>
    </row>
    <row r="17" spans="1:7" x14ac:dyDescent="0.25">
      <c r="A17" s="80" t="s">
        <v>401</v>
      </c>
      <c r="B17" s="49">
        <v>40357676.979999989</v>
      </c>
      <c r="C17" s="49">
        <v>305100</v>
      </c>
      <c r="D17" s="49">
        <v>40662776.979999989</v>
      </c>
      <c r="E17" s="49">
        <v>5215684.84</v>
      </c>
      <c r="F17" s="49">
        <v>5215684.84</v>
      </c>
      <c r="G17" s="49">
        <f t="shared" si="2"/>
        <v>35447092.139999986</v>
      </c>
    </row>
    <row r="18" spans="1:7" x14ac:dyDescent="0.25">
      <c r="A18" s="80" t="s">
        <v>402</v>
      </c>
      <c r="B18" s="49">
        <v>10614303.540000001</v>
      </c>
      <c r="C18" s="49">
        <v>106800</v>
      </c>
      <c r="D18" s="49">
        <v>10721103.540000001</v>
      </c>
      <c r="E18" s="49">
        <v>1700790.36</v>
      </c>
      <c r="F18" s="49">
        <v>1700790.36</v>
      </c>
      <c r="G18" s="49">
        <f t="shared" si="2"/>
        <v>9020313.1800000016</v>
      </c>
    </row>
    <row r="19" spans="1:7" x14ac:dyDescent="0.25">
      <c r="A19" s="60" t="s">
        <v>403</v>
      </c>
      <c r="B19" s="49">
        <f>SUM(B20:B26)</f>
        <v>63482741.330000013</v>
      </c>
      <c r="C19" s="49">
        <f t="shared" ref="C19:G19" si="3">SUM(C20:C26)</f>
        <v>7835255.8399999999</v>
      </c>
      <c r="D19" s="49">
        <f t="shared" si="3"/>
        <v>71317997.170000002</v>
      </c>
      <c r="E19" s="49">
        <f t="shared" si="3"/>
        <v>7374209.1700000009</v>
      </c>
      <c r="F19" s="49">
        <f t="shared" si="3"/>
        <v>7374209.1700000009</v>
      </c>
      <c r="G19" s="49">
        <f t="shared" si="3"/>
        <v>63943788</v>
      </c>
    </row>
    <row r="20" spans="1:7" x14ac:dyDescent="0.25">
      <c r="A20" s="80" t="s">
        <v>545</v>
      </c>
      <c r="B20" s="49">
        <v>26901687.98</v>
      </c>
      <c r="C20" s="49">
        <v>7614005.8399999999</v>
      </c>
      <c r="D20" s="49">
        <v>34515693.82</v>
      </c>
      <c r="E20" s="49">
        <v>2332294.3200000003</v>
      </c>
      <c r="F20" s="49">
        <v>2332294.3200000003</v>
      </c>
      <c r="G20" s="49">
        <f t="shared" si="2"/>
        <v>32183399.5</v>
      </c>
    </row>
    <row r="21" spans="1:7" x14ac:dyDescent="0.25">
      <c r="A21" s="80" t="s">
        <v>404</v>
      </c>
      <c r="B21" s="49">
        <v>5153323.51</v>
      </c>
      <c r="C21" s="49">
        <v>0</v>
      </c>
      <c r="D21" s="49">
        <v>5153323.51</v>
      </c>
      <c r="E21" s="49">
        <v>1038718.8400000001</v>
      </c>
      <c r="F21" s="49">
        <v>1038718.8400000001</v>
      </c>
      <c r="G21" s="49">
        <f t="shared" si="2"/>
        <v>4114604.67</v>
      </c>
    </row>
    <row r="22" spans="1:7" x14ac:dyDescent="0.25">
      <c r="A22" s="80" t="s">
        <v>405</v>
      </c>
      <c r="B22" s="49">
        <v>508115.57</v>
      </c>
      <c r="C22" s="49">
        <v>24050</v>
      </c>
      <c r="D22" s="49">
        <v>532165.57000000007</v>
      </c>
      <c r="E22" s="49">
        <v>109746</v>
      </c>
      <c r="F22" s="49">
        <v>109746</v>
      </c>
      <c r="G22" s="49">
        <f t="shared" si="2"/>
        <v>422419.57000000007</v>
      </c>
    </row>
    <row r="23" spans="1:7" x14ac:dyDescent="0.25">
      <c r="A23" s="80" t="s">
        <v>406</v>
      </c>
      <c r="B23" s="49">
        <v>1744032.99</v>
      </c>
      <c r="C23" s="49"/>
      <c r="D23" s="49">
        <v>1744032.99</v>
      </c>
      <c r="E23" s="49">
        <v>336240.5</v>
      </c>
      <c r="F23" s="49">
        <v>336240.5</v>
      </c>
      <c r="G23" s="49">
        <f t="shared" si="2"/>
        <v>1407792.49</v>
      </c>
    </row>
    <row r="24" spans="1:7" x14ac:dyDescent="0.25">
      <c r="A24" s="80" t="s">
        <v>546</v>
      </c>
      <c r="B24" s="49">
        <v>0</v>
      </c>
      <c r="C24" s="49">
        <v>0</v>
      </c>
      <c r="D24" s="49">
        <v>0</v>
      </c>
      <c r="E24" s="49">
        <v>0</v>
      </c>
      <c r="F24" s="49">
        <v>0</v>
      </c>
      <c r="G24" s="49">
        <f t="shared" si="2"/>
        <v>0</v>
      </c>
    </row>
    <row r="25" spans="1:7" x14ac:dyDescent="0.25">
      <c r="A25" s="80" t="s">
        <v>407</v>
      </c>
      <c r="B25" s="49">
        <v>1362338.95</v>
      </c>
      <c r="C25" s="49">
        <v>0</v>
      </c>
      <c r="D25" s="49">
        <v>1362338.95</v>
      </c>
      <c r="E25" s="49">
        <v>184960.94</v>
      </c>
      <c r="F25" s="49">
        <v>184960.94</v>
      </c>
      <c r="G25" s="49">
        <f t="shared" si="2"/>
        <v>1177378.01</v>
      </c>
    </row>
    <row r="26" spans="1:7" x14ac:dyDescent="0.25">
      <c r="A26" s="80" t="s">
        <v>408</v>
      </c>
      <c r="B26" s="49">
        <v>27813242.330000002</v>
      </c>
      <c r="C26" s="49">
        <v>197199.99999999997</v>
      </c>
      <c r="D26" s="49">
        <v>28010442.330000002</v>
      </c>
      <c r="E26" s="49">
        <v>3372248.5700000008</v>
      </c>
      <c r="F26" s="49">
        <v>3372248.5700000008</v>
      </c>
      <c r="G26" s="49">
        <f t="shared" si="2"/>
        <v>24638193.760000002</v>
      </c>
    </row>
    <row r="27" spans="1:7" x14ac:dyDescent="0.25">
      <c r="A27" s="60" t="s">
        <v>409</v>
      </c>
      <c r="B27" s="49">
        <f>SUM(B28:B36)</f>
        <v>14799396.16</v>
      </c>
      <c r="C27" s="49">
        <f t="shared" ref="C27:F27" si="4">SUM(C28:C36)</f>
        <v>600000</v>
      </c>
      <c r="D27" s="49">
        <f t="shared" si="4"/>
        <v>15399396.16</v>
      </c>
      <c r="E27" s="49">
        <f t="shared" si="4"/>
        <v>2247523.13</v>
      </c>
      <c r="F27" s="49">
        <f t="shared" si="4"/>
        <v>2247553.1300000004</v>
      </c>
      <c r="G27" s="49">
        <f t="shared" si="2"/>
        <v>13151873.030000001</v>
      </c>
    </row>
    <row r="28" spans="1:7" x14ac:dyDescent="0.25">
      <c r="A28" s="83" t="s">
        <v>410</v>
      </c>
      <c r="B28" s="49">
        <v>5212024.3099999996</v>
      </c>
      <c r="C28" s="49">
        <v>0</v>
      </c>
      <c r="D28" s="49">
        <v>5212024.3099999996</v>
      </c>
      <c r="E28" s="49">
        <v>827460.64</v>
      </c>
      <c r="F28" s="49">
        <v>827490.64</v>
      </c>
      <c r="G28" s="49">
        <f t="shared" si="2"/>
        <v>4384563.67</v>
      </c>
    </row>
    <row r="29" spans="1:7" x14ac:dyDescent="0.25">
      <c r="A29" s="80" t="s">
        <v>411</v>
      </c>
      <c r="B29" s="49">
        <v>5699566.9800000004</v>
      </c>
      <c r="C29" s="49">
        <v>600000</v>
      </c>
      <c r="D29" s="49">
        <v>6299566.9800000004</v>
      </c>
      <c r="E29" s="49">
        <v>593682.66999999993</v>
      </c>
      <c r="F29" s="49">
        <v>593682.66999999993</v>
      </c>
      <c r="G29" s="49">
        <f t="shared" si="2"/>
        <v>5705884.3100000005</v>
      </c>
    </row>
    <row r="30" spans="1:7" x14ac:dyDescent="0.25">
      <c r="A30" s="80" t="s">
        <v>547</v>
      </c>
      <c r="B30" s="49">
        <v>0</v>
      </c>
      <c r="C30" s="49">
        <v>0</v>
      </c>
      <c r="D30" s="49">
        <v>0</v>
      </c>
      <c r="E30" s="49">
        <v>0</v>
      </c>
      <c r="F30" s="49">
        <v>0</v>
      </c>
      <c r="G30" s="49">
        <f t="shared" si="2"/>
        <v>0</v>
      </c>
    </row>
    <row r="31" spans="1:7" x14ac:dyDescent="0.25">
      <c r="A31" s="80" t="s">
        <v>412</v>
      </c>
      <c r="B31" s="49">
        <v>0</v>
      </c>
      <c r="C31" s="49">
        <v>0</v>
      </c>
      <c r="D31" s="49">
        <v>0</v>
      </c>
      <c r="E31" s="49">
        <v>0</v>
      </c>
      <c r="F31" s="49">
        <v>0</v>
      </c>
      <c r="G31" s="49">
        <f t="shared" si="2"/>
        <v>0</v>
      </c>
    </row>
    <row r="32" spans="1:7" x14ac:dyDescent="0.25">
      <c r="A32" s="80" t="s">
        <v>413</v>
      </c>
      <c r="B32" s="49">
        <v>0</v>
      </c>
      <c r="C32" s="49">
        <v>0</v>
      </c>
      <c r="D32" s="49">
        <v>0</v>
      </c>
      <c r="E32" s="49">
        <v>0</v>
      </c>
      <c r="F32" s="49">
        <v>0</v>
      </c>
      <c r="G32" s="49">
        <f t="shared" si="2"/>
        <v>0</v>
      </c>
    </row>
    <row r="33" spans="1:7" ht="14.45" customHeight="1" x14ac:dyDescent="0.25">
      <c r="A33" s="80" t="s">
        <v>414</v>
      </c>
      <c r="B33" s="49">
        <v>0</v>
      </c>
      <c r="C33" s="49">
        <v>0</v>
      </c>
      <c r="D33" s="49">
        <v>0</v>
      </c>
      <c r="E33" s="49">
        <v>0</v>
      </c>
      <c r="F33" s="49">
        <v>0</v>
      </c>
      <c r="G33" s="49">
        <f t="shared" si="2"/>
        <v>0</v>
      </c>
    </row>
    <row r="34" spans="1:7" ht="14.45" customHeight="1" x14ac:dyDescent="0.25">
      <c r="A34" s="80" t="s">
        <v>415</v>
      </c>
      <c r="B34" s="49">
        <v>0</v>
      </c>
      <c r="C34" s="49">
        <v>0</v>
      </c>
      <c r="D34" s="49">
        <v>0</v>
      </c>
      <c r="E34" s="49">
        <v>0</v>
      </c>
      <c r="F34" s="49">
        <v>0</v>
      </c>
      <c r="G34" s="49">
        <f t="shared" si="2"/>
        <v>0</v>
      </c>
    </row>
    <row r="35" spans="1:7" ht="14.45" customHeight="1" x14ac:dyDescent="0.25">
      <c r="A35" s="80" t="s">
        <v>416</v>
      </c>
      <c r="B35" s="49">
        <v>0</v>
      </c>
      <c r="C35" s="49">
        <v>0</v>
      </c>
      <c r="D35" s="49">
        <v>0</v>
      </c>
      <c r="E35" s="49">
        <v>0</v>
      </c>
      <c r="F35" s="49">
        <v>0</v>
      </c>
      <c r="G35" s="49">
        <f t="shared" si="2"/>
        <v>0</v>
      </c>
    </row>
    <row r="36" spans="1:7" ht="14.45" customHeight="1" x14ac:dyDescent="0.25">
      <c r="A36" s="80" t="s">
        <v>417</v>
      </c>
      <c r="B36" s="49">
        <v>3887804.87</v>
      </c>
      <c r="C36" s="49">
        <v>0</v>
      </c>
      <c r="D36" s="49">
        <v>3887804.87</v>
      </c>
      <c r="E36" s="49">
        <v>826379.82000000007</v>
      </c>
      <c r="F36" s="49">
        <v>826379.82000000018</v>
      </c>
      <c r="G36" s="49">
        <f t="shared" si="2"/>
        <v>3061425.05</v>
      </c>
    </row>
    <row r="37" spans="1:7" ht="14.45" customHeight="1" x14ac:dyDescent="0.25">
      <c r="A37" s="61" t="s">
        <v>422</v>
      </c>
      <c r="B37" s="49">
        <f>SUM(B38:B41)</f>
        <v>0</v>
      </c>
      <c r="C37" s="49">
        <f t="shared" ref="C37:G37" si="5">SUM(C38:C41)</f>
        <v>15717890.83</v>
      </c>
      <c r="D37" s="49">
        <f t="shared" si="5"/>
        <v>15717890.83</v>
      </c>
      <c r="E37" s="49">
        <f t="shared" si="5"/>
        <v>12657846.039999999</v>
      </c>
      <c r="F37" s="49">
        <f t="shared" si="5"/>
        <v>12657846.039999999</v>
      </c>
      <c r="G37" s="49">
        <f t="shared" si="5"/>
        <v>3060044.790000001</v>
      </c>
    </row>
    <row r="38" spans="1:7" x14ac:dyDescent="0.25">
      <c r="A38" s="83" t="s">
        <v>418</v>
      </c>
      <c r="B38" s="49">
        <v>0</v>
      </c>
      <c r="C38" s="49">
        <v>13950145.82</v>
      </c>
      <c r="D38" s="49">
        <v>13950145.82</v>
      </c>
      <c r="E38" s="49">
        <v>11042201.93</v>
      </c>
      <c r="F38" s="49">
        <v>11042201.93</v>
      </c>
      <c r="G38" s="49">
        <f t="shared" si="2"/>
        <v>2907943.8900000006</v>
      </c>
    </row>
    <row r="39" spans="1:7" ht="30" x14ac:dyDescent="0.25">
      <c r="A39" s="83" t="s">
        <v>419</v>
      </c>
      <c r="B39" s="49">
        <v>0</v>
      </c>
      <c r="C39" s="49">
        <v>1767745.0100000002</v>
      </c>
      <c r="D39" s="49">
        <v>1767745.0100000002</v>
      </c>
      <c r="E39" s="49">
        <v>1615644.11</v>
      </c>
      <c r="F39" s="49">
        <v>1615644.11</v>
      </c>
      <c r="G39" s="49">
        <f t="shared" si="2"/>
        <v>152100.90000000014</v>
      </c>
    </row>
    <row r="40" spans="1:7" x14ac:dyDescent="0.25">
      <c r="A40" s="83" t="s">
        <v>420</v>
      </c>
      <c r="B40" s="49">
        <v>0</v>
      </c>
      <c r="C40" s="49">
        <v>0</v>
      </c>
      <c r="D40" s="49">
        <v>0</v>
      </c>
      <c r="E40" s="49">
        <v>0</v>
      </c>
      <c r="F40" s="49">
        <v>0</v>
      </c>
      <c r="G40" s="49">
        <f t="shared" si="2"/>
        <v>0</v>
      </c>
    </row>
    <row r="41" spans="1:7" x14ac:dyDescent="0.25">
      <c r="A41" s="83" t="s">
        <v>421</v>
      </c>
      <c r="B41" s="49">
        <v>0</v>
      </c>
      <c r="C41" s="49">
        <v>0</v>
      </c>
      <c r="D41" s="49">
        <v>0</v>
      </c>
      <c r="E41" s="49">
        <v>0</v>
      </c>
      <c r="F41" s="49">
        <v>0</v>
      </c>
      <c r="G41" s="49">
        <f t="shared" si="2"/>
        <v>0</v>
      </c>
    </row>
    <row r="42" spans="1:7" x14ac:dyDescent="0.25">
      <c r="A42" s="83"/>
      <c r="B42" s="55"/>
      <c r="C42" s="55"/>
      <c r="D42" s="55"/>
      <c r="E42" s="55"/>
      <c r="F42" s="55"/>
      <c r="G42" s="55"/>
    </row>
    <row r="43" spans="1:7" x14ac:dyDescent="0.25">
      <c r="A43" s="3" t="s">
        <v>548</v>
      </c>
      <c r="B43" s="4">
        <f>SUM(B44,B53,B61,B71)</f>
        <v>207871920.94999999</v>
      </c>
      <c r="C43" s="4">
        <f t="shared" ref="C43:G43" si="6">SUM(C44,C53,C61,C71)</f>
        <v>76409668.389999986</v>
      </c>
      <c r="D43" s="4">
        <f t="shared" si="6"/>
        <v>284281589.33999997</v>
      </c>
      <c r="E43" s="4">
        <f t="shared" si="6"/>
        <v>72476923.959999979</v>
      </c>
      <c r="F43" s="4">
        <f t="shared" si="6"/>
        <v>72476923.959999979</v>
      </c>
      <c r="G43" s="4">
        <f t="shared" si="6"/>
        <v>211804665.38</v>
      </c>
    </row>
    <row r="44" spans="1:7" x14ac:dyDescent="0.25">
      <c r="A44" s="60" t="s">
        <v>394</v>
      </c>
      <c r="B44" s="49">
        <f>SUM(B45:B52)</f>
        <v>0</v>
      </c>
      <c r="C44" s="49">
        <f t="shared" ref="C44:G44" si="7">SUM(C45:C52)</f>
        <v>0</v>
      </c>
      <c r="D44" s="49">
        <f t="shared" si="7"/>
        <v>0</v>
      </c>
      <c r="E44" s="49">
        <f t="shared" si="7"/>
        <v>0</v>
      </c>
      <c r="F44" s="49">
        <f t="shared" si="7"/>
        <v>0</v>
      </c>
      <c r="G44" s="49">
        <f t="shared" si="7"/>
        <v>0</v>
      </c>
    </row>
    <row r="45" spans="1:7" x14ac:dyDescent="0.25">
      <c r="A45" s="83" t="s">
        <v>395</v>
      </c>
      <c r="B45" s="49">
        <v>0</v>
      </c>
      <c r="C45" s="49">
        <v>0</v>
      </c>
      <c r="D45" s="49">
        <v>0</v>
      </c>
      <c r="E45" s="49">
        <v>0</v>
      </c>
      <c r="F45" s="49">
        <v>0</v>
      </c>
      <c r="G45" s="49">
        <f t="shared" ref="G45:G75" si="8">D45-E45</f>
        <v>0</v>
      </c>
    </row>
    <row r="46" spans="1:7" x14ac:dyDescent="0.25">
      <c r="A46" s="83" t="s">
        <v>396</v>
      </c>
      <c r="B46" s="49">
        <v>0</v>
      </c>
      <c r="C46" s="49">
        <v>0</v>
      </c>
      <c r="D46" s="49">
        <v>0</v>
      </c>
      <c r="E46" s="49">
        <v>0</v>
      </c>
      <c r="F46" s="49">
        <v>0</v>
      </c>
      <c r="G46" s="49">
        <f t="shared" si="8"/>
        <v>0</v>
      </c>
    </row>
    <row r="47" spans="1:7" x14ac:dyDescent="0.25">
      <c r="A47" s="83" t="s">
        <v>397</v>
      </c>
      <c r="B47" s="49">
        <v>0</v>
      </c>
      <c r="C47" s="49">
        <v>0</v>
      </c>
      <c r="D47" s="49">
        <v>0</v>
      </c>
      <c r="E47" s="49">
        <v>0</v>
      </c>
      <c r="F47" s="49">
        <v>0</v>
      </c>
      <c r="G47" s="49">
        <f t="shared" si="8"/>
        <v>0</v>
      </c>
    </row>
    <row r="48" spans="1:7" x14ac:dyDescent="0.25">
      <c r="A48" s="83" t="s">
        <v>398</v>
      </c>
      <c r="B48" s="49">
        <v>0</v>
      </c>
      <c r="C48" s="49">
        <v>0</v>
      </c>
      <c r="D48" s="49">
        <v>0</v>
      </c>
      <c r="E48" s="49">
        <v>0</v>
      </c>
      <c r="F48" s="49">
        <v>0</v>
      </c>
      <c r="G48" s="49">
        <f t="shared" si="8"/>
        <v>0</v>
      </c>
    </row>
    <row r="49" spans="1:7" x14ac:dyDescent="0.25">
      <c r="A49" s="83" t="s">
        <v>399</v>
      </c>
      <c r="B49" s="49">
        <v>0</v>
      </c>
      <c r="C49" s="49">
        <v>0</v>
      </c>
      <c r="D49" s="49">
        <v>0</v>
      </c>
      <c r="E49" s="49">
        <v>0</v>
      </c>
      <c r="F49" s="49">
        <v>0</v>
      </c>
      <c r="G49" s="49">
        <f t="shared" si="8"/>
        <v>0</v>
      </c>
    </row>
    <row r="50" spans="1:7" x14ac:dyDescent="0.25">
      <c r="A50" s="83" t="s">
        <v>400</v>
      </c>
      <c r="B50" s="49">
        <v>0</v>
      </c>
      <c r="C50" s="49">
        <v>0</v>
      </c>
      <c r="D50" s="49">
        <v>0</v>
      </c>
      <c r="E50" s="49">
        <v>0</v>
      </c>
      <c r="F50" s="49">
        <v>0</v>
      </c>
      <c r="G50" s="49">
        <f t="shared" si="8"/>
        <v>0</v>
      </c>
    </row>
    <row r="51" spans="1:7" x14ac:dyDescent="0.25">
      <c r="A51" s="83" t="s">
        <v>401</v>
      </c>
      <c r="B51" s="49">
        <v>0</v>
      </c>
      <c r="C51" s="49">
        <v>0</v>
      </c>
      <c r="D51" s="49">
        <v>0</v>
      </c>
      <c r="E51" s="49">
        <v>0</v>
      </c>
      <c r="F51" s="49">
        <v>0</v>
      </c>
      <c r="G51" s="49">
        <f t="shared" si="8"/>
        <v>0</v>
      </c>
    </row>
    <row r="52" spans="1:7" x14ac:dyDescent="0.25">
      <c r="A52" s="83" t="s">
        <v>402</v>
      </c>
      <c r="B52" s="49">
        <v>0</v>
      </c>
      <c r="C52" s="49">
        <v>0</v>
      </c>
      <c r="D52" s="49">
        <v>0</v>
      </c>
      <c r="E52" s="49">
        <v>0</v>
      </c>
      <c r="F52" s="49">
        <v>0</v>
      </c>
      <c r="G52" s="49">
        <f t="shared" si="8"/>
        <v>0</v>
      </c>
    </row>
    <row r="53" spans="1:7" x14ac:dyDescent="0.25">
      <c r="A53" s="60" t="s">
        <v>403</v>
      </c>
      <c r="B53" s="49">
        <f>SUM(B54:B60)</f>
        <v>171393809</v>
      </c>
      <c r="C53" s="49">
        <f t="shared" ref="C53:G53" si="9">SUM(C54:C60)</f>
        <v>50448235.949999988</v>
      </c>
      <c r="D53" s="49">
        <f t="shared" si="9"/>
        <v>221842044.94999999</v>
      </c>
      <c r="E53" s="49">
        <f t="shared" si="9"/>
        <v>58255906.889999971</v>
      </c>
      <c r="F53" s="49">
        <f t="shared" si="9"/>
        <v>58255906.889999971</v>
      </c>
      <c r="G53" s="49">
        <f t="shared" si="9"/>
        <v>163586138.06</v>
      </c>
    </row>
    <row r="54" spans="1:7" x14ac:dyDescent="0.25">
      <c r="A54" s="83" t="s">
        <v>545</v>
      </c>
      <c r="B54" s="49">
        <v>0</v>
      </c>
      <c r="C54" s="49">
        <v>0</v>
      </c>
      <c r="D54" s="49">
        <v>0</v>
      </c>
      <c r="E54" s="49">
        <v>0</v>
      </c>
      <c r="F54" s="49">
        <v>0</v>
      </c>
      <c r="G54" s="49">
        <f t="shared" si="8"/>
        <v>0</v>
      </c>
    </row>
    <row r="55" spans="1:7" x14ac:dyDescent="0.25">
      <c r="A55" s="83" t="s">
        <v>404</v>
      </c>
      <c r="B55" s="49">
        <v>0</v>
      </c>
      <c r="C55" s="49">
        <v>0</v>
      </c>
      <c r="D55" s="49">
        <v>0</v>
      </c>
      <c r="E55" s="49">
        <v>0</v>
      </c>
      <c r="F55" s="49">
        <v>0</v>
      </c>
      <c r="G55" s="49">
        <f t="shared" si="8"/>
        <v>0</v>
      </c>
    </row>
    <row r="56" spans="1:7" x14ac:dyDescent="0.25">
      <c r="A56" s="83" t="s">
        <v>405</v>
      </c>
      <c r="B56" s="49">
        <v>0</v>
      </c>
      <c r="C56" s="49">
        <v>0</v>
      </c>
      <c r="D56" s="49">
        <v>0</v>
      </c>
      <c r="E56" s="49">
        <v>0</v>
      </c>
      <c r="F56" s="49">
        <v>0</v>
      </c>
      <c r="G56" s="49">
        <f t="shared" si="8"/>
        <v>0</v>
      </c>
    </row>
    <row r="57" spans="1:7" x14ac:dyDescent="0.25">
      <c r="A57" s="84" t="s">
        <v>406</v>
      </c>
      <c r="B57" s="49">
        <v>0</v>
      </c>
      <c r="C57" s="49">
        <v>0</v>
      </c>
      <c r="D57" s="49">
        <v>0</v>
      </c>
      <c r="E57" s="49">
        <v>0</v>
      </c>
      <c r="F57" s="49">
        <v>0</v>
      </c>
      <c r="G57" s="49">
        <f t="shared" si="8"/>
        <v>0</v>
      </c>
    </row>
    <row r="58" spans="1:7" x14ac:dyDescent="0.25">
      <c r="A58" s="83" t="s">
        <v>546</v>
      </c>
      <c r="B58" s="49">
        <v>0</v>
      </c>
      <c r="C58" s="49">
        <v>0</v>
      </c>
      <c r="D58" s="49">
        <v>0</v>
      </c>
      <c r="E58" s="49">
        <v>0</v>
      </c>
      <c r="F58" s="49">
        <v>0</v>
      </c>
      <c r="G58" s="49">
        <f t="shared" si="8"/>
        <v>0</v>
      </c>
    </row>
    <row r="59" spans="1:7" x14ac:dyDescent="0.25">
      <c r="A59" s="83" t="s">
        <v>407</v>
      </c>
      <c r="B59" s="49">
        <v>0</v>
      </c>
      <c r="C59" s="49">
        <v>0</v>
      </c>
      <c r="D59" s="49">
        <v>0</v>
      </c>
      <c r="E59" s="49">
        <v>0</v>
      </c>
      <c r="F59" s="49">
        <v>0</v>
      </c>
      <c r="G59" s="49">
        <f t="shared" si="8"/>
        <v>0</v>
      </c>
    </row>
    <row r="60" spans="1:7" x14ac:dyDescent="0.25">
      <c r="A60" s="83" t="s">
        <v>408</v>
      </c>
      <c r="B60" s="49">
        <v>171393809</v>
      </c>
      <c r="C60" s="49">
        <v>50448235.949999988</v>
      </c>
      <c r="D60" s="49">
        <v>221842044.94999999</v>
      </c>
      <c r="E60" s="49">
        <v>58255906.889999971</v>
      </c>
      <c r="F60" s="49">
        <v>58255906.889999971</v>
      </c>
      <c r="G60" s="49">
        <f t="shared" si="8"/>
        <v>163586138.06</v>
      </c>
    </row>
    <row r="61" spans="1:7" x14ac:dyDescent="0.25">
      <c r="A61" s="60" t="s">
        <v>409</v>
      </c>
      <c r="B61" s="49">
        <f>SUM(B62:B70)</f>
        <v>0</v>
      </c>
      <c r="C61" s="49">
        <f t="shared" ref="C61:G61" si="10">SUM(C62:C70)</f>
        <v>0</v>
      </c>
      <c r="D61" s="49">
        <f t="shared" si="10"/>
        <v>0</v>
      </c>
      <c r="E61" s="49">
        <f t="shared" si="10"/>
        <v>0</v>
      </c>
      <c r="F61" s="49">
        <f t="shared" si="10"/>
        <v>0</v>
      </c>
      <c r="G61" s="49">
        <f t="shared" si="10"/>
        <v>0</v>
      </c>
    </row>
    <row r="62" spans="1:7" x14ac:dyDescent="0.25">
      <c r="A62" s="83" t="s">
        <v>410</v>
      </c>
      <c r="B62" s="49">
        <v>0</v>
      </c>
      <c r="C62" s="49">
        <v>0</v>
      </c>
      <c r="D62" s="49">
        <v>0</v>
      </c>
      <c r="E62" s="49">
        <v>0</v>
      </c>
      <c r="F62" s="49">
        <v>0</v>
      </c>
      <c r="G62" s="49">
        <f t="shared" si="8"/>
        <v>0</v>
      </c>
    </row>
    <row r="63" spans="1:7" x14ac:dyDescent="0.25">
      <c r="A63" s="83" t="s">
        <v>411</v>
      </c>
      <c r="B63" s="49">
        <v>0</v>
      </c>
      <c r="C63" s="49">
        <v>0</v>
      </c>
      <c r="D63" s="49">
        <v>0</v>
      </c>
      <c r="E63" s="49">
        <v>0</v>
      </c>
      <c r="F63" s="49">
        <v>0</v>
      </c>
      <c r="G63" s="49">
        <f t="shared" si="8"/>
        <v>0</v>
      </c>
    </row>
    <row r="64" spans="1:7" x14ac:dyDescent="0.25">
      <c r="A64" s="83" t="s">
        <v>547</v>
      </c>
      <c r="B64" s="49">
        <v>0</v>
      </c>
      <c r="C64" s="49">
        <v>0</v>
      </c>
      <c r="D64" s="49">
        <v>0</v>
      </c>
      <c r="E64" s="49">
        <v>0</v>
      </c>
      <c r="F64" s="49">
        <v>0</v>
      </c>
      <c r="G64" s="49">
        <f t="shared" si="8"/>
        <v>0</v>
      </c>
    </row>
    <row r="65" spans="1:7" x14ac:dyDescent="0.25">
      <c r="A65" s="83" t="s">
        <v>412</v>
      </c>
      <c r="B65" s="49">
        <v>0</v>
      </c>
      <c r="C65" s="49">
        <v>0</v>
      </c>
      <c r="D65" s="49">
        <v>0</v>
      </c>
      <c r="E65" s="49">
        <v>0</v>
      </c>
      <c r="F65" s="49">
        <v>0</v>
      </c>
      <c r="G65" s="49">
        <f t="shared" si="8"/>
        <v>0</v>
      </c>
    </row>
    <row r="66" spans="1:7" x14ac:dyDescent="0.25">
      <c r="A66" s="83" t="s">
        <v>413</v>
      </c>
      <c r="B66" s="49">
        <v>0</v>
      </c>
      <c r="C66" s="49">
        <v>0</v>
      </c>
      <c r="D66" s="49">
        <v>0</v>
      </c>
      <c r="E66" s="49">
        <v>0</v>
      </c>
      <c r="F66" s="49">
        <v>0</v>
      </c>
      <c r="G66" s="49">
        <f t="shared" si="8"/>
        <v>0</v>
      </c>
    </row>
    <row r="67" spans="1:7" x14ac:dyDescent="0.25">
      <c r="A67" s="83" t="s">
        <v>414</v>
      </c>
      <c r="B67" s="49">
        <v>0</v>
      </c>
      <c r="C67" s="49">
        <v>0</v>
      </c>
      <c r="D67" s="49">
        <v>0</v>
      </c>
      <c r="E67" s="49">
        <v>0</v>
      </c>
      <c r="F67" s="49">
        <v>0</v>
      </c>
      <c r="G67" s="49">
        <f t="shared" si="8"/>
        <v>0</v>
      </c>
    </row>
    <row r="68" spans="1:7" x14ac:dyDescent="0.25">
      <c r="A68" s="83" t="s">
        <v>415</v>
      </c>
      <c r="B68" s="49">
        <v>0</v>
      </c>
      <c r="C68" s="49">
        <v>0</v>
      </c>
      <c r="D68" s="49">
        <v>0</v>
      </c>
      <c r="E68" s="49">
        <v>0</v>
      </c>
      <c r="F68" s="49">
        <v>0</v>
      </c>
      <c r="G68" s="49">
        <f t="shared" si="8"/>
        <v>0</v>
      </c>
    </row>
    <row r="69" spans="1:7" x14ac:dyDescent="0.25">
      <c r="A69" s="83" t="s">
        <v>416</v>
      </c>
      <c r="B69" s="49">
        <v>0</v>
      </c>
      <c r="C69" s="49">
        <v>0</v>
      </c>
      <c r="D69" s="49">
        <v>0</v>
      </c>
      <c r="E69" s="49">
        <v>0</v>
      </c>
      <c r="F69" s="49">
        <v>0</v>
      </c>
      <c r="G69" s="49">
        <f t="shared" si="8"/>
        <v>0</v>
      </c>
    </row>
    <row r="70" spans="1:7" x14ac:dyDescent="0.25">
      <c r="A70" s="83" t="s">
        <v>417</v>
      </c>
      <c r="B70" s="49">
        <v>0</v>
      </c>
      <c r="C70" s="49">
        <v>0</v>
      </c>
      <c r="D70" s="49">
        <v>0</v>
      </c>
      <c r="E70" s="49">
        <v>0</v>
      </c>
      <c r="F70" s="49">
        <v>0</v>
      </c>
      <c r="G70" s="49">
        <f t="shared" si="8"/>
        <v>0</v>
      </c>
    </row>
    <row r="71" spans="1:7" x14ac:dyDescent="0.25">
      <c r="A71" s="61" t="s">
        <v>422</v>
      </c>
      <c r="B71" s="49">
        <f>SUM(B72:B75)</f>
        <v>36478111.950000003</v>
      </c>
      <c r="C71" s="49">
        <f t="shared" ref="C71:G71" si="11">SUM(C72:C75)</f>
        <v>25961432.439999998</v>
      </c>
      <c r="D71" s="49">
        <f t="shared" si="11"/>
        <v>62439544.390000001</v>
      </c>
      <c r="E71" s="49">
        <f t="shared" si="11"/>
        <v>14221017.07</v>
      </c>
      <c r="F71" s="49">
        <f t="shared" si="11"/>
        <v>14221017.07</v>
      </c>
      <c r="G71" s="49">
        <f t="shared" si="11"/>
        <v>48218527.32</v>
      </c>
    </row>
    <row r="72" spans="1:7" x14ac:dyDescent="0.25">
      <c r="A72" s="83" t="s">
        <v>418</v>
      </c>
      <c r="B72" s="49">
        <v>0</v>
      </c>
      <c r="C72" s="49">
        <v>0</v>
      </c>
      <c r="D72" s="49">
        <v>0</v>
      </c>
      <c r="E72" s="49">
        <v>0</v>
      </c>
      <c r="F72" s="49">
        <v>0</v>
      </c>
      <c r="G72" s="49">
        <f t="shared" si="8"/>
        <v>0</v>
      </c>
    </row>
    <row r="73" spans="1:7" ht="30" x14ac:dyDescent="0.25">
      <c r="A73" s="83" t="s">
        <v>419</v>
      </c>
      <c r="B73" s="49">
        <v>36478111.950000003</v>
      </c>
      <c r="C73" s="49">
        <v>25961432.439999998</v>
      </c>
      <c r="D73" s="49">
        <v>62439544.390000001</v>
      </c>
      <c r="E73" s="49">
        <v>14221017.07</v>
      </c>
      <c r="F73" s="49">
        <v>14221017.07</v>
      </c>
      <c r="G73" s="49">
        <f t="shared" si="8"/>
        <v>48218527.32</v>
      </c>
    </row>
    <row r="74" spans="1:7" x14ac:dyDescent="0.25">
      <c r="A74" s="83" t="s">
        <v>420</v>
      </c>
      <c r="B74" s="49">
        <v>0</v>
      </c>
      <c r="C74" s="49">
        <v>0</v>
      </c>
      <c r="D74" s="49">
        <v>0</v>
      </c>
      <c r="E74" s="49">
        <v>0</v>
      </c>
      <c r="F74" s="49">
        <v>0</v>
      </c>
      <c r="G74" s="49">
        <f t="shared" si="8"/>
        <v>0</v>
      </c>
    </row>
    <row r="75" spans="1:7" x14ac:dyDescent="0.25">
      <c r="A75" s="83" t="s">
        <v>421</v>
      </c>
      <c r="B75" s="49">
        <v>0</v>
      </c>
      <c r="C75" s="49">
        <v>0</v>
      </c>
      <c r="D75" s="49">
        <v>0</v>
      </c>
      <c r="E75" s="49">
        <v>0</v>
      </c>
      <c r="F75" s="49">
        <v>0</v>
      </c>
      <c r="G75" s="49">
        <f t="shared" si="8"/>
        <v>0</v>
      </c>
    </row>
    <row r="76" spans="1:7" x14ac:dyDescent="0.25">
      <c r="A76" s="47"/>
      <c r="B76" s="51"/>
      <c r="C76" s="51"/>
      <c r="D76" s="51"/>
      <c r="E76" s="51"/>
      <c r="F76" s="51"/>
      <c r="G76" s="51"/>
    </row>
    <row r="77" spans="1:7" x14ac:dyDescent="0.25">
      <c r="A77" s="3" t="s">
        <v>383</v>
      </c>
      <c r="B77" s="4">
        <f>B43+B9</f>
        <v>457197667.54999995</v>
      </c>
      <c r="C77" s="4">
        <f t="shared" ref="C77:G77" si="12">C43+C9</f>
        <v>105973292.88</v>
      </c>
      <c r="D77" s="4">
        <f t="shared" si="12"/>
        <v>563170960.42999995</v>
      </c>
      <c r="E77" s="4">
        <f t="shared" si="12"/>
        <v>127770836.60999998</v>
      </c>
      <c r="F77" s="4">
        <f t="shared" si="12"/>
        <v>126429966.43999997</v>
      </c>
      <c r="G77" s="4">
        <f t="shared" si="12"/>
        <v>435400123.81999993</v>
      </c>
    </row>
    <row r="78" spans="1:7" x14ac:dyDescent="0.25">
      <c r="A78" s="57"/>
      <c r="B78" s="85"/>
      <c r="C78" s="85"/>
      <c r="D78" s="85"/>
      <c r="E78" s="85"/>
      <c r="F78" s="85"/>
      <c r="G78" s="85"/>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72:G75 C38:G41 C43:G52 C54:G60 B27:G27 C20:C26 E20:G26 D20:D22 D24:D26" xr:uid="{00000000-0002-0000-07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10 B19:G19 B27:F27 B37:G37 B42:G44 B53:G53 B61:G61 B71:G71 B76:G77 B9 D9:G9 D10:G1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zoomScale="112" zoomScaleNormal="112" workbookViewId="0">
      <selection sqref="A1:G34"/>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56" t="s">
        <v>423</v>
      </c>
      <c r="B1" s="149"/>
      <c r="C1" s="149"/>
      <c r="D1" s="149"/>
      <c r="E1" s="149"/>
      <c r="F1" s="149"/>
      <c r="G1" s="150"/>
    </row>
    <row r="2" spans="1:7" x14ac:dyDescent="0.25">
      <c r="A2" s="114" t="str">
        <f>'Formato 1'!A2</f>
        <v>MUNICIPIO DE ACAMBARO, GTO.</v>
      </c>
      <c r="B2" s="115"/>
      <c r="C2" s="115"/>
      <c r="D2" s="115"/>
      <c r="E2" s="115"/>
      <c r="F2" s="115"/>
      <c r="G2" s="116"/>
    </row>
    <row r="3" spans="1:7" x14ac:dyDescent="0.25">
      <c r="A3" s="117" t="s">
        <v>300</v>
      </c>
      <c r="B3" s="118"/>
      <c r="C3" s="118"/>
      <c r="D3" s="118"/>
      <c r="E3" s="118"/>
      <c r="F3" s="118"/>
      <c r="G3" s="119"/>
    </row>
    <row r="4" spans="1:7" x14ac:dyDescent="0.25">
      <c r="A4" s="117" t="s">
        <v>424</v>
      </c>
      <c r="B4" s="118"/>
      <c r="C4" s="118"/>
      <c r="D4" s="118"/>
      <c r="E4" s="118"/>
      <c r="F4" s="118"/>
      <c r="G4" s="119"/>
    </row>
    <row r="5" spans="1:7" x14ac:dyDescent="0.25">
      <c r="A5" s="117" t="str">
        <f>'Formato 3'!A4</f>
        <v>Del 1 de Enero al 31 de Marzo de 2023 (b)</v>
      </c>
      <c r="B5" s="118"/>
      <c r="C5" s="118"/>
      <c r="D5" s="118"/>
      <c r="E5" s="118"/>
      <c r="F5" s="118"/>
      <c r="G5" s="119"/>
    </row>
    <row r="6" spans="1:7" ht="41.45" customHeight="1" x14ac:dyDescent="0.25">
      <c r="A6" s="120" t="s">
        <v>2</v>
      </c>
      <c r="B6" s="121"/>
      <c r="C6" s="121"/>
      <c r="D6" s="121"/>
      <c r="E6" s="121"/>
      <c r="F6" s="121"/>
      <c r="G6" s="122"/>
    </row>
    <row r="7" spans="1:7" x14ac:dyDescent="0.25">
      <c r="A7" s="151" t="s">
        <v>425</v>
      </c>
      <c r="B7" s="154" t="s">
        <v>302</v>
      </c>
      <c r="C7" s="154"/>
      <c r="D7" s="154"/>
      <c r="E7" s="154"/>
      <c r="F7" s="154"/>
      <c r="G7" s="154" t="s">
        <v>303</v>
      </c>
    </row>
    <row r="8" spans="1:7" ht="30" x14ac:dyDescent="0.25">
      <c r="A8" s="152"/>
      <c r="B8" s="7" t="s">
        <v>304</v>
      </c>
      <c r="C8" s="34" t="s">
        <v>392</v>
      </c>
      <c r="D8" s="34" t="s">
        <v>235</v>
      </c>
      <c r="E8" s="34" t="s">
        <v>192</v>
      </c>
      <c r="F8" s="34" t="s">
        <v>209</v>
      </c>
      <c r="G8" s="164"/>
    </row>
    <row r="9" spans="1:7" ht="15.75" customHeight="1" x14ac:dyDescent="0.25">
      <c r="A9" s="27" t="s">
        <v>426</v>
      </c>
      <c r="B9" s="123">
        <f>SUM(B10,B11,B12,B15,B16,B19)</f>
        <v>143551280.55000007</v>
      </c>
      <c r="C9" s="123">
        <f t="shared" ref="C9:G9" si="0">SUM(C10,C11,C12,C15,C16,C19)</f>
        <v>1773733.67</v>
      </c>
      <c r="D9" s="123">
        <f t="shared" si="0"/>
        <v>145325014.22000006</v>
      </c>
      <c r="E9" s="123">
        <f t="shared" si="0"/>
        <v>28642103.349999994</v>
      </c>
      <c r="F9" s="123">
        <f t="shared" si="0"/>
        <v>27666080.179999992</v>
      </c>
      <c r="G9" s="123">
        <f t="shared" si="0"/>
        <v>116682910.87000006</v>
      </c>
    </row>
    <row r="10" spans="1:7" x14ac:dyDescent="0.25">
      <c r="A10" s="60" t="s">
        <v>542</v>
      </c>
      <c r="B10" s="77">
        <v>143551280.55000007</v>
      </c>
      <c r="C10" s="77">
        <v>1773733.67</v>
      </c>
      <c r="D10" s="77">
        <v>145325014.22000006</v>
      </c>
      <c r="E10" s="77">
        <v>28642103.349999994</v>
      </c>
      <c r="F10" s="77">
        <v>27666080.179999992</v>
      </c>
      <c r="G10" s="78">
        <f>D10-E10</f>
        <v>116682910.87000006</v>
      </c>
    </row>
    <row r="11" spans="1:7" ht="15.75" customHeight="1" x14ac:dyDescent="0.25">
      <c r="A11" s="60" t="s">
        <v>427</v>
      </c>
      <c r="B11" s="79"/>
      <c r="C11" s="79"/>
      <c r="D11" s="79"/>
      <c r="E11" s="79"/>
      <c r="F11" s="79"/>
      <c r="G11" s="78"/>
    </row>
    <row r="12" spans="1:7" x14ac:dyDescent="0.25">
      <c r="A12" s="60" t="s">
        <v>428</v>
      </c>
      <c r="B12" s="79">
        <f>B13+B14</f>
        <v>0</v>
      </c>
      <c r="C12" s="79">
        <f t="shared" ref="C12:G12" si="1">C13+C14</f>
        <v>0</v>
      </c>
      <c r="D12" s="79">
        <f t="shared" si="1"/>
        <v>0</v>
      </c>
      <c r="E12" s="79">
        <f t="shared" si="1"/>
        <v>0</v>
      </c>
      <c r="F12" s="79">
        <f t="shared" si="1"/>
        <v>0</v>
      </c>
      <c r="G12" s="79">
        <f t="shared" si="1"/>
        <v>0</v>
      </c>
    </row>
    <row r="13" spans="1:7" x14ac:dyDescent="0.25">
      <c r="A13" s="80" t="s">
        <v>429</v>
      </c>
      <c r="B13" s="79"/>
      <c r="C13" s="79"/>
      <c r="D13" s="79"/>
      <c r="E13" s="79"/>
      <c r="F13" s="79"/>
      <c r="G13" s="78"/>
    </row>
    <row r="14" spans="1:7" x14ac:dyDescent="0.25">
      <c r="A14" s="80" t="s">
        <v>430</v>
      </c>
      <c r="B14" s="79">
        <v>0</v>
      </c>
      <c r="C14" s="79">
        <v>0</v>
      </c>
      <c r="D14" s="79">
        <v>0</v>
      </c>
      <c r="E14" s="79">
        <v>0</v>
      </c>
      <c r="F14" s="79">
        <v>0</v>
      </c>
      <c r="G14" s="78">
        <f t="shared" ref="G14:G19" si="2">D14-E14</f>
        <v>0</v>
      </c>
    </row>
    <row r="15" spans="1:7" x14ac:dyDescent="0.25">
      <c r="A15" s="60" t="s">
        <v>431</v>
      </c>
      <c r="B15" s="79"/>
      <c r="C15" s="79"/>
      <c r="D15" s="79"/>
      <c r="E15" s="79"/>
      <c r="F15" s="79"/>
      <c r="G15" s="78"/>
    </row>
    <row r="16" spans="1:7" ht="30" x14ac:dyDescent="0.25">
      <c r="A16" s="61" t="s">
        <v>432</v>
      </c>
      <c r="B16" s="79">
        <f>B17+B18</f>
        <v>0</v>
      </c>
      <c r="C16" s="79">
        <f t="shared" ref="C16:G16" si="3">C17+C18</f>
        <v>0</v>
      </c>
      <c r="D16" s="79">
        <f t="shared" si="3"/>
        <v>0</v>
      </c>
      <c r="E16" s="79">
        <f t="shared" si="3"/>
        <v>0</v>
      </c>
      <c r="F16" s="79">
        <f t="shared" si="3"/>
        <v>0</v>
      </c>
      <c r="G16" s="79">
        <f t="shared" si="3"/>
        <v>0</v>
      </c>
    </row>
    <row r="17" spans="1:7" x14ac:dyDescent="0.25">
      <c r="A17" s="80" t="s">
        <v>433</v>
      </c>
      <c r="B17" s="79">
        <v>0</v>
      </c>
      <c r="C17" s="79">
        <v>0</v>
      </c>
      <c r="D17" s="79">
        <v>0</v>
      </c>
      <c r="E17" s="79">
        <v>0</v>
      </c>
      <c r="F17" s="79">
        <v>0</v>
      </c>
      <c r="G17" s="78">
        <f t="shared" si="2"/>
        <v>0</v>
      </c>
    </row>
    <row r="18" spans="1:7" x14ac:dyDescent="0.25">
      <c r="A18" s="80" t="s">
        <v>434</v>
      </c>
      <c r="B18" s="79">
        <v>0</v>
      </c>
      <c r="C18" s="79">
        <v>0</v>
      </c>
      <c r="D18" s="79">
        <v>0</v>
      </c>
      <c r="E18" s="79">
        <v>0</v>
      </c>
      <c r="F18" s="79">
        <v>0</v>
      </c>
      <c r="G18" s="78">
        <f t="shared" si="2"/>
        <v>0</v>
      </c>
    </row>
    <row r="19" spans="1:7" x14ac:dyDescent="0.25">
      <c r="A19" s="60" t="s">
        <v>435</v>
      </c>
      <c r="B19" s="79">
        <v>0</v>
      </c>
      <c r="C19" s="79">
        <v>0</v>
      </c>
      <c r="D19" s="79">
        <v>0</v>
      </c>
      <c r="E19" s="79">
        <v>0</v>
      </c>
      <c r="F19" s="79">
        <v>0</v>
      </c>
      <c r="G19" s="78">
        <f t="shared" si="2"/>
        <v>0</v>
      </c>
    </row>
    <row r="20" spans="1:7" x14ac:dyDescent="0.25">
      <c r="A20" s="47"/>
      <c r="B20" s="81"/>
      <c r="C20" s="81"/>
      <c r="D20" s="81"/>
      <c r="E20" s="81"/>
      <c r="F20" s="81"/>
      <c r="G20" s="81"/>
    </row>
    <row r="21" spans="1:7" x14ac:dyDescent="0.25">
      <c r="A21" s="35" t="s">
        <v>543</v>
      </c>
      <c r="B21" s="37">
        <f>SUM(B22,B23,B24,B27,B28,B31)</f>
        <v>31360289.329999998</v>
      </c>
      <c r="C21" s="37">
        <f t="shared" ref="C21:F21" si="4">SUM(C22,C23,C24,C27,C28,C31)</f>
        <v>1293955.67</v>
      </c>
      <c r="D21" s="37">
        <f t="shared" si="4"/>
        <v>32654245</v>
      </c>
      <c r="E21" s="37">
        <f t="shared" si="4"/>
        <v>341335.48</v>
      </c>
      <c r="F21" s="37">
        <f t="shared" si="4"/>
        <v>341335.48</v>
      </c>
      <c r="G21" s="37">
        <f>SUM(G22,G23,G24,G27,G28,G31)</f>
        <v>32312909.52</v>
      </c>
    </row>
    <row r="22" spans="1:7" x14ac:dyDescent="0.25">
      <c r="A22" s="60" t="s">
        <v>542</v>
      </c>
      <c r="B22" s="77">
        <v>31360289.329999998</v>
      </c>
      <c r="C22" s="77">
        <v>1293955.67</v>
      </c>
      <c r="D22" s="77">
        <v>32654245</v>
      </c>
      <c r="E22" s="77">
        <v>341335.48</v>
      </c>
      <c r="F22" s="77">
        <v>341335.48</v>
      </c>
      <c r="G22" s="78">
        <f t="shared" ref="G22:G31" si="5">D22-E22</f>
        <v>32312909.52</v>
      </c>
    </row>
    <row r="23" spans="1:7" x14ac:dyDescent="0.25">
      <c r="A23" s="60" t="s">
        <v>427</v>
      </c>
      <c r="B23" s="79">
        <v>0</v>
      </c>
      <c r="C23" s="79">
        <v>0</v>
      </c>
      <c r="D23" s="79">
        <v>0</v>
      </c>
      <c r="E23" s="79">
        <v>0</v>
      </c>
      <c r="F23" s="79">
        <v>0</v>
      </c>
      <c r="G23" s="78">
        <f t="shared" si="5"/>
        <v>0</v>
      </c>
    </row>
    <row r="24" spans="1:7" x14ac:dyDescent="0.25">
      <c r="A24" s="60" t="s">
        <v>428</v>
      </c>
      <c r="B24" s="79">
        <f t="shared" ref="B24:G24" si="6">B25+B26</f>
        <v>0</v>
      </c>
      <c r="C24" s="79">
        <f t="shared" si="6"/>
        <v>0</v>
      </c>
      <c r="D24" s="79">
        <f t="shared" si="6"/>
        <v>0</v>
      </c>
      <c r="E24" s="79">
        <f t="shared" si="6"/>
        <v>0</v>
      </c>
      <c r="F24" s="79">
        <f t="shared" si="6"/>
        <v>0</v>
      </c>
      <c r="G24" s="78">
        <f t="shared" si="6"/>
        <v>0</v>
      </c>
    </row>
    <row r="25" spans="1:7" x14ac:dyDescent="0.25">
      <c r="A25" s="80" t="s">
        <v>429</v>
      </c>
      <c r="B25" s="79">
        <v>0</v>
      </c>
      <c r="C25" s="79">
        <v>0</v>
      </c>
      <c r="D25" s="79">
        <v>0</v>
      </c>
      <c r="E25" s="79">
        <v>0</v>
      </c>
      <c r="F25" s="79">
        <v>0</v>
      </c>
      <c r="G25" s="78">
        <f t="shared" si="5"/>
        <v>0</v>
      </c>
    </row>
    <row r="26" spans="1:7" x14ac:dyDescent="0.25">
      <c r="A26" s="80" t="s">
        <v>430</v>
      </c>
      <c r="B26" s="79">
        <v>0</v>
      </c>
      <c r="C26" s="79">
        <v>0</v>
      </c>
      <c r="D26" s="79">
        <v>0</v>
      </c>
      <c r="E26" s="79">
        <v>0</v>
      </c>
      <c r="F26" s="79">
        <v>0</v>
      </c>
      <c r="G26" s="78">
        <f t="shared" si="5"/>
        <v>0</v>
      </c>
    </row>
    <row r="27" spans="1:7" x14ac:dyDescent="0.25">
      <c r="A27" s="60" t="s">
        <v>431</v>
      </c>
      <c r="B27" s="79">
        <v>0</v>
      </c>
      <c r="C27" s="79">
        <v>0</v>
      </c>
      <c r="D27" s="79">
        <v>0</v>
      </c>
      <c r="E27" s="79">
        <v>0</v>
      </c>
      <c r="F27" s="79">
        <v>0</v>
      </c>
      <c r="G27" s="78">
        <f t="shared" si="5"/>
        <v>0</v>
      </c>
    </row>
    <row r="28" spans="1:7" ht="30" x14ac:dyDescent="0.25">
      <c r="A28" s="61" t="s">
        <v>432</v>
      </c>
      <c r="B28" s="79">
        <f t="shared" ref="B28:G28" si="7">B29+B30</f>
        <v>0</v>
      </c>
      <c r="C28" s="79">
        <f t="shared" si="7"/>
        <v>0</v>
      </c>
      <c r="D28" s="79">
        <f t="shared" si="7"/>
        <v>0</v>
      </c>
      <c r="E28" s="79">
        <f t="shared" si="7"/>
        <v>0</v>
      </c>
      <c r="F28" s="79">
        <f t="shared" si="7"/>
        <v>0</v>
      </c>
      <c r="G28" s="78">
        <f t="shared" si="7"/>
        <v>0</v>
      </c>
    </row>
    <row r="29" spans="1:7" x14ac:dyDescent="0.25">
      <c r="A29" s="80" t="s">
        <v>433</v>
      </c>
      <c r="B29" s="79">
        <v>0</v>
      </c>
      <c r="C29" s="79">
        <v>0</v>
      </c>
      <c r="D29" s="79">
        <v>0</v>
      </c>
      <c r="E29" s="79">
        <v>0</v>
      </c>
      <c r="F29" s="79">
        <v>0</v>
      </c>
      <c r="G29" s="78">
        <f t="shared" si="5"/>
        <v>0</v>
      </c>
    </row>
    <row r="30" spans="1:7" x14ac:dyDescent="0.25">
      <c r="A30" s="80" t="s">
        <v>434</v>
      </c>
      <c r="B30" s="79">
        <v>0</v>
      </c>
      <c r="C30" s="79">
        <v>0</v>
      </c>
      <c r="D30" s="79">
        <v>0</v>
      </c>
      <c r="E30" s="79">
        <v>0</v>
      </c>
      <c r="F30" s="79">
        <v>0</v>
      </c>
      <c r="G30" s="78">
        <f t="shared" si="5"/>
        <v>0</v>
      </c>
    </row>
    <row r="31" spans="1:7" x14ac:dyDescent="0.25">
      <c r="A31" s="60" t="s">
        <v>435</v>
      </c>
      <c r="B31" s="79">
        <v>0</v>
      </c>
      <c r="C31" s="79">
        <v>0</v>
      </c>
      <c r="D31" s="79">
        <v>0</v>
      </c>
      <c r="E31" s="79">
        <v>0</v>
      </c>
      <c r="F31" s="79">
        <v>0</v>
      </c>
      <c r="G31" s="78">
        <f t="shared" si="5"/>
        <v>0</v>
      </c>
    </row>
    <row r="32" spans="1:7" x14ac:dyDescent="0.25">
      <c r="A32" s="47"/>
      <c r="B32" s="81"/>
      <c r="C32" s="81"/>
      <c r="D32" s="81"/>
      <c r="E32" s="81"/>
      <c r="F32" s="81"/>
      <c r="G32" s="81"/>
    </row>
    <row r="33" spans="1:7" ht="14.45" customHeight="1" x14ac:dyDescent="0.25">
      <c r="A33" s="3" t="s">
        <v>544</v>
      </c>
      <c r="B33" s="37">
        <f>B21+B9</f>
        <v>174911569.88000005</v>
      </c>
      <c r="C33" s="37">
        <f t="shared" ref="C33:G33" si="8">C21+C9</f>
        <v>3067689.34</v>
      </c>
      <c r="D33" s="37">
        <f t="shared" si="8"/>
        <v>177979259.22000006</v>
      </c>
      <c r="E33" s="37">
        <f t="shared" si="8"/>
        <v>28983438.829999994</v>
      </c>
      <c r="F33" s="37">
        <f t="shared" si="8"/>
        <v>28007415.659999993</v>
      </c>
      <c r="G33" s="37">
        <f t="shared" si="8"/>
        <v>148995820.39000008</v>
      </c>
    </row>
    <row r="34" spans="1:7" ht="14.45" customHeight="1" x14ac:dyDescent="0.25">
      <c r="A34" s="57"/>
      <c r="B34" s="82"/>
      <c r="C34" s="82"/>
      <c r="D34" s="82"/>
      <c r="E34" s="82"/>
      <c r="F34" s="82"/>
      <c r="G34" s="82"/>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0866141732283472" right="0.70866141732283472" top="0.74803149606299213" bottom="0.74803149606299213" header="0.31496062992125984" footer="0.31496062992125984"/>
  <pageSetup paperSize="9" scale="60" fitToHeight="0" orientation="landscape" horizontalDpi="1200" verticalDpi="1200" r:id="rId1"/>
  <ignoredErrors>
    <ignoredError sqref="B9:G9 B34:G34 B12:F12 G10 B16:F16 B20:F21 B24:F24 B28:F28 B32:F33" unlockedFormula="1"/>
    <ignoredError sqref="G12 G14 G16: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5AA22-CFEB-45AB-B03A-55C9B8F51962}">
  <ds:schemaRefs>
    <ds:schemaRef ds:uri="http://schemas.microsoft.com/sharepoint/v3/contenttype/forms"/>
  </ds:schemaRefs>
</ds:datastoreItem>
</file>

<file path=customXml/itemProps3.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6a</vt:lpstr>
      <vt:lpstr>FORMATO 6b</vt:lpstr>
      <vt:lpstr>FORMATO 6c</vt:lpstr>
      <vt:lpstr>FORMATO 6d</vt:lpstr>
      <vt:lpstr>7a</vt:lpstr>
      <vt:lpstr>7b</vt:lpstr>
      <vt:lpstr>7c</vt:lpstr>
      <vt:lpstr>7d</vt:lpstr>
      <vt:lpstr>F8_IEA_GTO_PDH_00_21</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Tes-memo</cp:lastModifiedBy>
  <cp:lastPrinted>2023-04-28T16:36:02Z</cp:lastPrinted>
  <dcterms:created xsi:type="dcterms:W3CDTF">2023-03-16T22:14:51Z</dcterms:created>
  <dcterms:modified xsi:type="dcterms:W3CDTF">2023-04-28T16:36:43Z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